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935" windowHeight="11640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_FilterDatabase" localSheetId="3" hidden="1">'4'!$A$8:$J$171</definedName>
  </definedNames>
  <calcPr fullCalcOnLoad="1"/>
</workbook>
</file>

<file path=xl/sharedStrings.xml><?xml version="1.0" encoding="utf-8"?>
<sst xmlns="http://schemas.openxmlformats.org/spreadsheetml/2006/main" count="1206" uniqueCount="557">
  <si>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</si>
  <si>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</si>
  <si>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Иные межбюджетные трансферты</t>
  </si>
  <si>
    <t>Библиотеки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</si>
  <si>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</si>
  <si>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</si>
  <si>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</si>
  <si>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</si>
  <si>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Коммунальное хозяйство</t>
  </si>
  <si>
    <t>Жилищно-коммунальное хозяйство</t>
  </si>
  <si>
    <t>Другие вопросы в области национальной экономики</t>
  </si>
  <si>
    <t>Национальная экономика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</si>
  <si>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</si>
  <si>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</si>
  <si>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</si>
  <si>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№ п/п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</si>
  <si>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</si>
  <si>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</si>
  <si>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Приложение №3</t>
  </si>
  <si>
    <t>в том числе:</t>
  </si>
  <si>
    <t>1</t>
  </si>
  <si>
    <t>Итого</t>
  </si>
  <si>
    <t>Код бюджетной классификации</t>
  </si>
  <si>
    <t>Бюджетные кредиты от других бюджетов бюджетной системы Российской Федерации</t>
  </si>
  <si>
    <t>Приложение №1</t>
  </si>
  <si>
    <t>Основание: № и дата постановления</t>
  </si>
  <si>
    <t>Цель направления</t>
  </si>
  <si>
    <t>Сумма (руб.)</t>
  </si>
  <si>
    <t>Уточненное годовое бюджетное назначение</t>
  </si>
  <si>
    <t>Прочие субсидии бюджетам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</si>
  <si>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</si>
  <si>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</si>
  <si>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 в бюджеты поселений</t>
  </si>
  <si>
    <t>Приложение №2</t>
  </si>
  <si>
    <t>(тыс. руб.)</t>
  </si>
  <si>
    <t>Национальная оборона</t>
  </si>
  <si>
    <t>Дорожное хозяйство (дорожные фонды)</t>
  </si>
  <si>
    <t>Уменьшение прочих остатков денежных средств бюджетов</t>
  </si>
  <si>
    <t>-</t>
  </si>
  <si>
    <t>Процент исполнения годового бюджетного назначения, %</t>
  </si>
  <si>
    <t>Исполнено за 12 месяцев 2014 года</t>
  </si>
  <si>
    <t>ВСЕГО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</si>
  <si>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</si>
  <si>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</si>
  <si>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</si>
  <si>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</si>
  <si>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</si>
  <si>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</si>
  <si>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Прочие обязательства муниципального образования</t>
  </si>
  <si>
    <t>Расходы на выплату персоналу казенных учреждений</t>
  </si>
  <si>
    <t>Иные закупки товаров, работ и услуг для  обеспечения государственных (муниципальных) нужд</t>
  </si>
  <si>
    <t>Национальная безопасность и правоохранительная  деятельность</t>
  </si>
  <si>
    <t xml:space="preserve">Другие вопросы в области национальной безопасности и правоохранительной деятельности </t>
  </si>
  <si>
    <t>Уличное освещение</t>
  </si>
  <si>
    <t>Прочие мероприятия по благоустройству сельских поселений</t>
  </si>
  <si>
    <t>Субсидии бюджетным учреждениям на иные цели</t>
  </si>
  <si>
    <t xml:space="preserve">Культура и  кинематография </t>
  </si>
  <si>
    <t>Управление муниципальными финансами</t>
  </si>
  <si>
    <t>Обслуживание муниципального долга</t>
  </si>
  <si>
    <t>Наименование</t>
  </si>
  <si>
    <t>Вед</t>
  </si>
  <si>
    <t>РЗ</t>
  </si>
  <si>
    <t>ПР</t>
  </si>
  <si>
    <t>ЦСР</t>
  </si>
  <si>
    <t>ВР</t>
  </si>
  <si>
    <t>991</t>
  </si>
  <si>
    <t>01</t>
  </si>
  <si>
    <t>06</t>
  </si>
  <si>
    <t>540</t>
  </si>
  <si>
    <t>992</t>
  </si>
  <si>
    <t>02</t>
  </si>
  <si>
    <t>120</t>
  </si>
  <si>
    <t>04</t>
  </si>
  <si>
    <t>240</t>
  </si>
  <si>
    <t>850</t>
  </si>
  <si>
    <t>07</t>
  </si>
  <si>
    <t>13</t>
  </si>
  <si>
    <t>110</t>
  </si>
  <si>
    <t>03</t>
  </si>
  <si>
    <t xml:space="preserve">992 </t>
  </si>
  <si>
    <t>09</t>
  </si>
  <si>
    <t>14</t>
  </si>
  <si>
    <t>05</t>
  </si>
  <si>
    <t>12</t>
  </si>
  <si>
    <t>08</t>
  </si>
  <si>
    <t>730</t>
  </si>
  <si>
    <t>Всего расходов</t>
  </si>
  <si>
    <t>1.</t>
  </si>
  <si>
    <t>01 00</t>
  </si>
  <si>
    <t>01 02</t>
  </si>
  <si>
    <t>01 04</t>
  </si>
  <si>
    <t>01 06</t>
  </si>
  <si>
    <t>01 13</t>
  </si>
  <si>
    <t>2.</t>
  </si>
  <si>
    <t>02 00</t>
  </si>
  <si>
    <t>02 03</t>
  </si>
  <si>
    <t>3.</t>
  </si>
  <si>
    <t>03 00</t>
  </si>
  <si>
    <t>03 14</t>
  </si>
  <si>
    <t>4.</t>
  </si>
  <si>
    <t>04 00</t>
  </si>
  <si>
    <t>04 09</t>
  </si>
  <si>
    <t>04 12</t>
  </si>
  <si>
    <t>5.</t>
  </si>
  <si>
    <t>05 00</t>
  </si>
  <si>
    <t>05 02</t>
  </si>
  <si>
    <t>05 03</t>
  </si>
  <si>
    <t>6.</t>
  </si>
  <si>
    <t>07 00</t>
  </si>
  <si>
    <t>07 07</t>
  </si>
  <si>
    <t>7.</t>
  </si>
  <si>
    <t>08 00</t>
  </si>
  <si>
    <t>Культура, кинематография</t>
  </si>
  <si>
    <t>08 01</t>
  </si>
  <si>
    <t>13 00</t>
  </si>
  <si>
    <t>13 01</t>
  </si>
  <si>
    <t>Бюджетные  кредиты, привлеченные в бюджет поселения от других бюджетов бюджетной системы Российской Федерации, всего</t>
  </si>
  <si>
    <t xml:space="preserve">В том числе </t>
  </si>
  <si>
    <t>Привлечение</t>
  </si>
  <si>
    <t>Погашение основной суммы долга</t>
  </si>
  <si>
    <t>Код</t>
  </si>
  <si>
    <t>2 02 01001 10 0000 151</t>
  </si>
  <si>
    <t>Дотации бюджетам поселений на выравнивание уровня бюджетной обеспеченности поселений</t>
  </si>
  <si>
    <t>2 02 02000 00 0000 151</t>
  </si>
  <si>
    <t>2 02 02999 10 0000 151</t>
  </si>
  <si>
    <t>2 02 03015 10 0000 151</t>
  </si>
  <si>
    <t>2 02 03024 10 0000 151</t>
  </si>
  <si>
    <t>1 00 00000 00 000 000</t>
  </si>
  <si>
    <t>1 01 02000 01 000 110</t>
  </si>
  <si>
    <t>1 03 02230 01 000 110</t>
  </si>
  <si>
    <t>1 03 02240 01 000 110</t>
  </si>
  <si>
    <t>1 03 02250 01 000 110</t>
  </si>
  <si>
    <t>1 03 02260 01 000 110</t>
  </si>
  <si>
    <t>1 05 03000 01 0000 110</t>
  </si>
  <si>
    <t>1 06 01030 10 0000 110</t>
  </si>
  <si>
    <t>1 06 06000 00 0000 110</t>
  </si>
  <si>
    <t>2 00 00000 00 0000 000</t>
  </si>
  <si>
    <t>2 07 05000 10 0000 180</t>
  </si>
  <si>
    <t>2 18 05010 10 0000 151</t>
  </si>
  <si>
    <t>Доходы</t>
  </si>
  <si>
    <t>Налог на доходы физических лиц*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</si>
  <si>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</t>
  </si>
  <si>
    <t>Единый сельскохозяйственный налог*</t>
  </si>
  <si>
    <t>Налог на имущество физических лиц, взимаемый по ставкам, применяемым к объектам налогообложения, расположенным в границах поселений*</t>
  </si>
  <si>
    <t>Земельный налог*</t>
  </si>
  <si>
    <t>Безвозмездные поступления</t>
  </si>
  <si>
    <t>Субсидии бюджетам бюджетной   системы Российской Федерации (межбюджетные субсидии)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</si>
  <si>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</si>
  <si>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</si>
  <si>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Наименование доходов</t>
  </si>
  <si>
    <t xml:space="preserve"> Наименование </t>
  </si>
  <si>
    <t>Сумма</t>
  </si>
  <si>
    <t>Наименование групп, подгрупп, статей, подстатей, элементов, программ, кодов экономической классификации источников внутреннего финансирования дефицита бюджета</t>
  </si>
  <si>
    <t>992  01 03 00 00 00 0000 000</t>
  </si>
  <si>
    <t>992 01 03 01 00 00 0000 700</t>
  </si>
  <si>
    <t>Получение  бюджетных кредитов от других бюджетов бюджетной системы РФ в валюте Российской Федерации</t>
  </si>
  <si>
    <t>992 01 03 01 00 10 0000 710</t>
  </si>
  <si>
    <t>Получение кредитов от других бюджетов бюджетной системы РФ бюджетам поселений в валюте Российской Федерации</t>
  </si>
  <si>
    <t>992  01 03 01 00 00 0000 800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</si>
  <si>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</si>
  <si>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992  01 03 01 00 10 0000 810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</si>
  <si>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</si>
  <si>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</si>
  <si>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</si>
  <si>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000 01 05 02 01 10 0000 500</t>
  </si>
  <si>
    <t>Увеличение прочих остатков денежных средств бюджета муниципального образования</t>
  </si>
  <si>
    <t>992 01 05 02 01 10 0000 510</t>
  </si>
  <si>
    <t>000 01 05 02 01 10 0000 600</t>
  </si>
  <si>
    <t>992 01 05 02 01 10 0000 610</t>
  </si>
  <si>
    <t>Уменьшение прочих остатков денежных средств  бюджета муниципального образования</t>
  </si>
  <si>
    <t>Успенского района предусмотренных к финансированию</t>
  </si>
  <si>
    <t>№</t>
  </si>
  <si>
    <t>код бюджетной классификации</t>
  </si>
  <si>
    <t>Наименование программы</t>
  </si>
  <si>
    <t>всего</t>
  </si>
  <si>
    <t>Приложение № 6</t>
  </si>
  <si>
    <t>Приложение № 5</t>
  </si>
  <si>
    <t>Приложение № 8</t>
  </si>
  <si>
    <t>Приложение № 9</t>
  </si>
  <si>
    <t xml:space="preserve">Фактическое исполнение </t>
  </si>
  <si>
    <t xml:space="preserve">Сумма </t>
  </si>
  <si>
    <t>Фактическое исполнение</t>
  </si>
  <si>
    <t>Приложение № 10</t>
  </si>
  <si>
    <t>Приложение № 7</t>
  </si>
  <si>
    <t>Исполнение муниципальных гарантий Успенского сельского поселения Успенского района</t>
  </si>
  <si>
    <t>Объем бюджетных ассигнований на исполение гарантий по возможным гарантийным случаям</t>
  </si>
  <si>
    <t>Код бюджетной классификации Российской Федерации</t>
  </si>
  <si>
    <t>Наименование главного администратора доходов и источников финансирования дефицита местного бюджета</t>
  </si>
  <si>
    <t>Главного администратора доходов и источников финансирования дефицита местного бюджета</t>
  </si>
  <si>
    <t>доходов и источников финансирования дефицита местного   бюджета</t>
  </si>
  <si>
    <t>Доходы бюджета - Всего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</si>
  <si>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</si>
  <si>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</si>
  <si>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</si>
  <si>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</si>
  <si>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</si>
  <si>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</si>
  <si>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</si>
  <si>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</si>
  <si>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</si>
  <si>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</si>
  <si>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</si>
  <si>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</si>
  <si>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на выравнивание бюджетной обеспеченности</t>
  </si>
  <si>
    <t>Субсидии бюджетам бюджетной системы  Российской Федерации (межбюджетные субсидии)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</si>
  <si>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</si>
  <si>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</si>
  <si>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</si>
  <si>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</si>
  <si>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</si>
  <si>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</si>
  <si>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000  1  00  00000  00  0000  000</t>
  </si>
  <si>
    <t>000  1  01  00000  00  0000  000</t>
  </si>
  <si>
    <t>000  1  01  02000  01  0000  110</t>
  </si>
  <si>
    <t>000  1  01  02010  01  0000  110</t>
  </si>
  <si>
    <t>000  1  01  02030  01  0000  110</t>
  </si>
  <si>
    <t>000  1  03  00000  00  0000  000</t>
  </si>
  <si>
    <t>000  1  03  02000  01  0000  110</t>
  </si>
  <si>
    <t>000  1  03  02230  01  0000  110</t>
  </si>
  <si>
    <t>000  1  03  02240  01  0000  110</t>
  </si>
  <si>
    <t>000  1  03  02250  01  0000  110</t>
  </si>
  <si>
    <t>000  1  03  02260  01  0000  110</t>
  </si>
  <si>
    <t>000  1  05  00000  00  0000  000</t>
  </si>
  <si>
    <t>000  1  05  03000  01  0000  110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</si>
  <si>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</si>
  <si>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</si>
  <si>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</si>
  <si>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</si>
  <si>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</si>
  <si>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</si>
  <si>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000  2  02  01000  00  0000  151</t>
  </si>
  <si>
    <t>000  2  02  01001  00  0000  151</t>
  </si>
  <si>
    <t>000  2  02  01001  10  0000  151</t>
  </si>
  <si>
    <t>000  2  02  02000  00  0000  151</t>
  </si>
  <si>
    <t>000  2  02  02999  00  0000  151</t>
  </si>
  <si>
    <t>000  2  02  02999  10  0000  151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</si>
  <si>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</si>
  <si>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</si>
  <si>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</si>
  <si>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</si>
  <si>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</si>
  <si>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000  2  07  00000  00  0000  000</t>
  </si>
  <si>
    <t>000  2  07  05000  10  0000  180</t>
  </si>
  <si>
    <t>000  2  07  05030  10  0000  180</t>
  </si>
  <si>
    <t>000  2  18  00000  00  0000  000</t>
  </si>
  <si>
    <t>000  2  18  00000  00  0000  151</t>
  </si>
  <si>
    <t>000  2  18  05000  10  0000  151</t>
  </si>
  <si>
    <t>000  2  18  05010  10  0000  151</t>
  </si>
  <si>
    <t xml:space="preserve">Бюджетные кредиты от других бюджетов бюджетной системы Российской Федерации в валюте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</si>
  <si>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</si>
  <si>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</si>
  <si>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</si>
  <si>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</si>
  <si>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</si>
  <si>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</si>
  <si>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</si>
  <si>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</si>
  <si>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</si>
  <si>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</si>
  <si>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</si>
  <si>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</si>
  <si>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 поселений</t>
  </si>
  <si>
    <t>000 01  00  00  00  00  0000  000</t>
  </si>
  <si>
    <t>000 01  03  00  00  00  0000  000</t>
  </si>
  <si>
    <t>000 01  03  01  00  00  0000  000</t>
  </si>
  <si>
    <t>000 01  03  01  00  00  0000  700</t>
  </si>
  <si>
    <t>000 01  03  01  00  10  0000  710</t>
  </si>
  <si>
    <t>000 01  03  01  00  00  0000  800</t>
  </si>
  <si>
    <t>000 01  03  01  00  10  0000  810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</si>
  <si>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</si>
  <si>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</si>
  <si>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</si>
  <si>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</si>
  <si>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000 01  05  02  01  10  0000  510</t>
  </si>
  <si>
    <t>000 01  05  00  00  00  0000  600</t>
  </si>
  <si>
    <t>000 01  05  02  00  00  0000  600</t>
  </si>
  <si>
    <t>000 01  05  02  01  00  0000  610</t>
  </si>
  <si>
    <t>000 01  05  02  01  10  0000  610</t>
  </si>
  <si>
    <t>Приложение № 11</t>
  </si>
  <si>
    <t>000  1  06  06030  00  0000  110</t>
  </si>
  <si>
    <t>Земельный налог с организаций</t>
  </si>
  <si>
    <t xml:space="preserve">Земельный налог с организаций обладающих земельным участком расположенным в границах сельских поселений </t>
  </si>
  <si>
    <t>000  1  06  06033  10  0000  110</t>
  </si>
  <si>
    <t>000  1  06  06040  00  0000  110</t>
  </si>
  <si>
    <t>Земельный налог с физических лиц</t>
  </si>
  <si>
    <t>000  1  06  06043  10  0000  110</t>
  </si>
  <si>
    <t>000  1  11  05030  00  0000  120</t>
  </si>
  <si>
    <t xml:space="preserve">Доходы от сдачи имущества находящегося в оперативном управлении органов государственной власти , органов местного самоуправления , государственных внебюджетных фондов и созданных ими учреждений ( за исключением имущества бюджетных и автономных учреждений) </t>
  </si>
  <si>
    <t xml:space="preserve"> </t>
  </si>
  <si>
    <t xml:space="preserve">        1 11 00000 00 0000 000</t>
  </si>
  <si>
    <t>Глава Веселовского сельского поселения Успенского района</t>
  </si>
  <si>
    <t>Т.Я.Кузнецова</t>
  </si>
  <si>
    <t xml:space="preserve">к решению Совета Веселовского сельского поселения Успенского района </t>
  </si>
  <si>
    <t xml:space="preserve">к решению Совета Веселовского  сельского поселения Успенского района </t>
  </si>
  <si>
    <t>8</t>
  </si>
  <si>
    <t>Глава Веселовского  сельского поселения Успенского района</t>
  </si>
  <si>
    <t>осуществление внешнего финансового контроля в сельских поселениях</t>
  </si>
  <si>
    <t>расходы на обеспечение функций муниципальных органов</t>
  </si>
  <si>
    <t>Совет Веселовского  сельского поселения Успенского района</t>
  </si>
  <si>
    <t>Администрация  Веселовского  сельского поселения Успенского района</t>
  </si>
  <si>
    <t xml:space="preserve">Расходы на обеспечение деятельности ( оказание услуг)муниципальных учреждений </t>
  </si>
  <si>
    <t>формирование и размещение муниципального заказа для муниципальных нужд</t>
  </si>
  <si>
    <t>иные расходы муниципального образования</t>
  </si>
  <si>
    <t>Обеспечение деятельности администрации муниципального образование</t>
  </si>
  <si>
    <t>развитие дорожного хозяйства</t>
  </si>
  <si>
    <t>строительство, реконструкция, капитальный ремонт, ремонт и содержание автомобильных дорог обшего пользования местного значения</t>
  </si>
  <si>
    <t>осуществление строительных работ на территории населенных пунктов</t>
  </si>
  <si>
    <t>расходы на обеспечение деятельности ( оказание услуг) муниципальных учреждений</t>
  </si>
  <si>
    <t>610</t>
  </si>
  <si>
    <t>субсидии бюджетным учреждениям</t>
  </si>
  <si>
    <t xml:space="preserve">Управление муниципальным долгом и муниципальными финансовыми активами </t>
  </si>
  <si>
    <t xml:space="preserve">Процентные платежи по муниципальному долгу </t>
  </si>
  <si>
    <t>Источники финансирования дефицитов бюджетов - всего                    в том числе:</t>
  </si>
  <si>
    <t>Глава  Веселовского сельского поселения Успенского района</t>
  </si>
  <si>
    <t>За счет источников финансирования дефицита бюджета Веселовского  сельского поселения Успенского района</t>
  </si>
  <si>
    <t>Перечень муниципальных программ Веселовского  сельского поселения</t>
  </si>
  <si>
    <t>Муниципальные программы Веселовского  сельского поселения Успенского района- всего</t>
  </si>
  <si>
    <t>Приложение №4</t>
  </si>
  <si>
    <t>000  1  01  02020  01  3000  110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</si>
  <si>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</si>
  <si>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 обладающих земельным участком, расположенным в границах сельских поселений</t>
  </si>
  <si>
    <t xml:space="preserve">доходы от использования имущества находящегося в государственной и муниципальной собственности </t>
  </si>
  <si>
    <t>000  1  11  05035  00  0000  120</t>
  </si>
  <si>
    <t xml:space="preserve">Доходы от сдачи имущества находящегося в оперативном управлении органов управления сельских поселений  ,  и созданных ими учреждений ( за исключением имущества бюджетных и автономных учреждений) </t>
  </si>
  <si>
    <t>000 2 02 00000 00 0000 000</t>
  </si>
  <si>
    <t>БЕЗВОЗМЕЗДНЫЕ ПОСТУПЛЕНИЯ</t>
  </si>
  <si>
    <t>БеЗВОЗМЕЗДНЫЕ ПОСТУПЛЕНИЯ ОТ ДРУГИХ БЮДЖЕТНОЙ СИСТЕМЫ РОССИЙСКОЙ ФЕДЕРАЦИИ</t>
  </si>
  <si>
    <t>000  2  02  00000  00  0000  151</t>
  </si>
  <si>
    <t>Дотации бюджетам бюджетной системы  Российской Федерации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</si>
  <si>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</si>
  <si>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</si>
  <si>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 xml:space="preserve">Субвенции бюджетам бюджетной системы Российской Федкрации </t>
  </si>
  <si>
    <t>Прочие безвозмездные поступления в бюджеты сельских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</si>
  <si>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 ПРОШЛЫХ ЛЕТ</t>
  </si>
  <si>
    <t>11 00</t>
  </si>
  <si>
    <t>9</t>
  </si>
  <si>
    <t>Физическая культура и спорт</t>
  </si>
  <si>
    <t>01 07</t>
  </si>
  <si>
    <t>Обеспечение  проведения выборов и референдумов</t>
  </si>
  <si>
    <t>Обеспечение проведения выборов и референдумов</t>
  </si>
  <si>
    <t>обеспечение  деятельности администрации муниципального образования</t>
  </si>
  <si>
    <t>организационное и материально- техническое обеспечение подготовки и проведения выборов и референдумов</t>
  </si>
  <si>
    <t xml:space="preserve">организационное и материально- техническое обеспечение подготовки и проведения муниципальных выборов, местного  референдума, голосования по отзыву депутата, члена выборного органа местного самоуправления , выборного должностного лица местного самоуправления </t>
  </si>
  <si>
    <t>52 4 01 00190</t>
  </si>
  <si>
    <t>00 0 00 00000</t>
  </si>
  <si>
    <t>56 0 00 00000</t>
  </si>
  <si>
    <t>56 1 00 00000</t>
  </si>
  <si>
    <t>56 1 00 00190</t>
  </si>
  <si>
    <t xml:space="preserve">составление и рассмотрение проекта бюджета поселения , утверждение и исполнение бюджета поселения осуществление контроля за его исполнением, составление и утверждение отчета об исполнении бюджета поселения </t>
  </si>
  <si>
    <t>Руководство и управление в сфере установленных функций органов местного самоуправления</t>
  </si>
  <si>
    <t>50 0 00 00000</t>
  </si>
  <si>
    <t>Обеспечение деятельности главы муниципального  образования</t>
  </si>
  <si>
    <t>50 1 00 00000</t>
  </si>
  <si>
    <t>50 1 00 00190</t>
  </si>
  <si>
    <t>52 0 00 00000</t>
  </si>
  <si>
    <t xml:space="preserve">Обеспечение функционирования администрации муниципального образования </t>
  </si>
  <si>
    <t>52 1 00 00000</t>
  </si>
  <si>
    <t>Расходы на обеспечение функций муниципальных органов</t>
  </si>
  <si>
    <t>52 1 00 00190</t>
  </si>
  <si>
    <t>Осуществление отдельных полномочий Российской Федерации и государственных полномочий Краснодарского края</t>
  </si>
  <si>
    <t>52 2 00 00000</t>
  </si>
  <si>
    <t>Осуществление отдельных полномочий по образованию и организации деятельности  административных комиссий</t>
  </si>
  <si>
    <t>52 2 00 60190</t>
  </si>
  <si>
    <t>Обеспечение деятельности администрации муниципальных учреждений</t>
  </si>
  <si>
    <t>52 5 00 00000</t>
  </si>
  <si>
    <t xml:space="preserve">расходы на обеспечение деятельности ( оказание услуг) муницыпальных учреждений </t>
  </si>
  <si>
    <t>52 5 00 00590</t>
  </si>
  <si>
    <t>прочие обязательства муницыпального образования</t>
  </si>
  <si>
    <t>52 7 00 00000</t>
  </si>
  <si>
    <t xml:space="preserve">уплата членских взносов в СМО КК </t>
  </si>
  <si>
    <t>52 7 00 09970</t>
  </si>
  <si>
    <t>52 7 01 00000</t>
  </si>
  <si>
    <t>52 7 01 00590</t>
  </si>
  <si>
    <t>межбюджетные трансферты</t>
  </si>
  <si>
    <t>52 7 01 00950</t>
  </si>
  <si>
    <t>52 7 04 00000</t>
  </si>
  <si>
    <t>52 7 04 00001</t>
  </si>
  <si>
    <t xml:space="preserve">    </t>
  </si>
  <si>
    <t>Обеспечение деятельности  муниципальных учреждений</t>
  </si>
  <si>
    <t>расходы на выплаты персаналу в целях обеспечения выполнения функций государственными (муниципальными) органами, казенными учреждениями , органами управления , государственными внебюджетными фондами</t>
  </si>
  <si>
    <t>осуществление отдельных полномочий Российской Федерации и государственных полномочий Краснодарского края</t>
  </si>
  <si>
    <t>52 2 00 51180</t>
  </si>
  <si>
    <t>оказание поддержки гражданам и их обьединениям, участвующим в охране общественного порядка , создание условий для деятельности народных дружин</t>
  </si>
  <si>
    <t>68 0 00 00000</t>
  </si>
  <si>
    <t>68 1 00 00000</t>
  </si>
  <si>
    <t>68 1 02 00000</t>
  </si>
  <si>
    <t>53 0 00 00000</t>
  </si>
  <si>
    <t>53 2 00 00000</t>
  </si>
  <si>
    <t>Капитальный ремонт и ремонт автомобильных дорог местного значения, включая проектно- изыскательские работы</t>
  </si>
  <si>
    <t>53 2 00 15430</t>
  </si>
  <si>
    <t>52 7 02 00000</t>
  </si>
  <si>
    <t>52 7 02  00590</t>
  </si>
  <si>
    <t>52 7  04 00000</t>
  </si>
  <si>
    <t>иные закупки товаров, работ услуг для обеспеения ( муниципальных нужд)</t>
  </si>
  <si>
    <t xml:space="preserve">утверждение правил благоустройства территории поселения, устанавливающих в том числе требования по содержанию зданий , сооружений и земельных участков на которых они расположены, к внешнему виду фассадов и ограждений соответствующих зданий и сооружений, перечень работ по благоустройству и периодичность их выполнения , установление порядка участия собственников зданий и сооружений в благоустройстве прилегающих территорий , организация благоустройства ( включая освещение улиц, озеленение территории, установку указателей с наименованием улиц и номерами домов, размещение и содержание малых архитектурных форм)                            </t>
  </si>
  <si>
    <t xml:space="preserve">решение вопросов местного значения </t>
  </si>
  <si>
    <t>64 0 00  00000</t>
  </si>
  <si>
    <t>64 1 01 00000</t>
  </si>
  <si>
    <t>64 1 01 00002</t>
  </si>
  <si>
    <t>64 5  00 00000</t>
  </si>
  <si>
    <t>64 5  00 00002</t>
  </si>
  <si>
    <t>организация и осуществление мероприятий по работе с детьми и молодежью в поселении</t>
  </si>
  <si>
    <t>67 0 00 00000</t>
  </si>
  <si>
    <t>67 1 00 00000</t>
  </si>
  <si>
    <t>67 1 00 00005</t>
  </si>
  <si>
    <t>создание условий для организации досуга и обеспечения  жителей поселения услугами организаций культуры</t>
  </si>
  <si>
    <t>61 0 00 00000</t>
  </si>
  <si>
    <t>совершенствование деятельности учреждений культуры по представлению муниципальных услуг</t>
  </si>
  <si>
    <t>61 1 00 00000</t>
  </si>
  <si>
    <t>61 1 01 00000</t>
  </si>
  <si>
    <t>61 1 01 00590</t>
  </si>
  <si>
    <t>61 1 02 00000</t>
  </si>
  <si>
    <t>61 1 02 00590</t>
  </si>
  <si>
    <t>61 2 00 00000</t>
  </si>
  <si>
    <t xml:space="preserve">Поэтапное повышение уровня средней заработной платы работников муниципальных учреждений в сфере  культуры до средней заработной платы по Краснодарскому краю </t>
  </si>
  <si>
    <t xml:space="preserve">11 </t>
  </si>
  <si>
    <t>00</t>
  </si>
  <si>
    <t>другие вопросы в области физической культуры и спорта</t>
  </si>
  <si>
    <t>11</t>
  </si>
  <si>
    <t>Обеспечение условий для реализации на территории поселения физической культуры школьного спорта и массовогоспорта, организация проведения официальных физкультурно - оздоровительных и спортивных мероприятий поселения</t>
  </si>
  <si>
    <t>62 0 00 00000</t>
  </si>
  <si>
    <t>организация проведения спортивных мероприятий</t>
  </si>
  <si>
    <t>62 1 00 00000</t>
  </si>
  <si>
    <t>62 1 00 00002</t>
  </si>
  <si>
    <t>54 0 00 00000</t>
  </si>
  <si>
    <t>54 2 00 00000</t>
  </si>
  <si>
    <t>54 2 00 10520</t>
  </si>
  <si>
    <t>Источники внутреннего финансирования бюджета  – из них:</t>
  </si>
  <si>
    <t xml:space="preserve">Источники финансирования дефицита бюджета – ВСЕГО             в том числе: </t>
  </si>
  <si>
    <t>992 01 03 01 00 00 0000 000</t>
  </si>
  <si>
    <t>Бюджетные кредиты от других бюджетов бюджетной системы Российской Федерации в валюте Российской Федерации</t>
  </si>
  <si>
    <t>ИСТОЧНИКИ ВНУТРЕННЕГО ФИНАНСИРОВАНИЯ  БЮДЖЕТА - из них:</t>
  </si>
  <si>
    <t>Фактическое исполнение в 2018 году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</si>
  <si>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</si>
  <si>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</si>
  <si>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</si>
  <si>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</si>
  <si>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</si>
  <si>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</si>
  <si>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</si>
  <si>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Единый сельскохозяйственный налог пени по соответствующему платежу)</t>
  </si>
  <si>
    <t>000  1  05  03010  01  2100  110</t>
  </si>
  <si>
    <t>000  1  05  03010  01  3000  110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</si>
  <si>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</si>
  <si>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000 1 16 0000 00 0000 000</t>
  </si>
  <si>
    <t>ШТРАФЫ, САНКЦИИ, ВОЗМЕЩЕНИЕ УЩЕРБА</t>
  </si>
  <si>
    <t>000 1 16 9005 01 0000 140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</si>
  <si>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</si>
  <si>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Объем поступлений доходов в местный бюджет по кодам видов (подвидов) доходов и классификации операций сектора государственного управления, относящихся к доходам бюджетов в 2018 году </t>
  </si>
  <si>
    <t>План на 2018 год</t>
  </si>
  <si>
    <t>Фактическое исполнение 2019 год</t>
  </si>
  <si>
    <t>1 16 00000 00 0000 000</t>
  </si>
  <si>
    <t>Штрафы, санкции, влзмещение ущерба</t>
  </si>
  <si>
    <t>Распределение бюджетных ассигнований по разделам и подразделам классификации расходов в 2018 году</t>
  </si>
  <si>
    <t>годовое уточненное бюджетное назначение на 2018 год</t>
  </si>
  <si>
    <t>Фактическое исполнение 2018 год</t>
  </si>
  <si>
    <t>01 11</t>
  </si>
  <si>
    <t>Резервные фонды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</si>
  <si>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</si>
  <si>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</si>
  <si>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Распределение бюджетных ассигнований по разделам и подразделам, целевым статьям и видам расходов в ведомственной структуре расходов бюджета в 2018 году</t>
  </si>
  <si>
    <t>Бюджетные назначения на 2018  год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</si>
  <si>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</si>
  <si>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</si>
  <si>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</si>
  <si>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Отчет об использовании средств резервного фонда  Веселовского  сельского поселения Успенского района в 2018 году</t>
  </si>
  <si>
    <t>Статьи  бюджетной классификации</t>
  </si>
  <si>
    <t>Объем межбюджетных трансфертов, предоставляемых другим бюджетам бюджетной системы Российской Федерации в 2018 году</t>
  </si>
  <si>
    <t>из местного бюджета в 2018 году</t>
  </si>
  <si>
    <t>Муниципальная программа "Развитие культуры"</t>
  </si>
  <si>
    <t>Муниципальная программа "Реализация молодежной политики в Веселовском сельском поселении  Успенского района  на 2018 год"</t>
  </si>
  <si>
    <t>53 4 00 00000</t>
  </si>
  <si>
    <t>Муниципальная программа "Осуществление комплекса мер в обеспечении безопасности дорожного движения"</t>
  </si>
  <si>
    <t>66 1 00 00000</t>
  </si>
  <si>
    <t>Муниципальная программа " Развитие субъектов малого и среднего предпринимательства в Веселовском сельском поселении Успенского района на 2018 год"</t>
  </si>
  <si>
    <t>53 5 00 00000</t>
  </si>
  <si>
    <t>Муниципальная программа "Строительство, реконструкция, капитальный ремонт и ремонт автомобильных дорог общего пользования местного значения на территории Веселовского сельского поселения на 2018 год"</t>
  </si>
  <si>
    <t>Муниципальная программа "Укрепление правопорядка и усиление борьбы с преступностью на территории Веселовского  сельского поселения Успенского района" на 2018 год</t>
  </si>
  <si>
    <t>Программа муниципальных гарантий Веселовского  сельского поселения Успенского района в валюте Российской Федерации в 2018 году</t>
  </si>
  <si>
    <t>Программы муниципальных внутренних заимствований Веселовского сельского поселения Успенского района в 2018 году</t>
  </si>
  <si>
    <t>Утверждено решением о бюджете на 2018 год</t>
  </si>
  <si>
    <t xml:space="preserve">Перечень и коды
классификации  источников финансирования дефицита местного бюджета в 2018году
</t>
  </si>
  <si>
    <t>52 4 00 60190</t>
  </si>
  <si>
    <t>52 4 01 00000</t>
  </si>
  <si>
    <t>Обеспечение деятельности администрации муниципального образования</t>
  </si>
  <si>
    <t>Финансовое обеспечение непредвиденных расходов</t>
  </si>
  <si>
    <t>52 3 00 00000</t>
  </si>
  <si>
    <t>Резервный фонд администрации муниципального образования</t>
  </si>
  <si>
    <t>52 3 00 10490</t>
  </si>
  <si>
    <t>Резервные средства</t>
  </si>
  <si>
    <t>870</t>
  </si>
  <si>
    <t>Реализация иных функций, связанных с муниципальным управлением</t>
  </si>
  <si>
    <t xml:space="preserve">52 6 00 00000 </t>
  </si>
  <si>
    <t>Информационное освещение деятельности органов местного самоуправления</t>
  </si>
  <si>
    <t>52 6 01 00000</t>
  </si>
  <si>
    <t>Закупка товаров, работ и услуг для обеспечения государственных (муниципальных) нужд</t>
  </si>
  <si>
    <t>52 6 01 00001</t>
  </si>
  <si>
    <t>200</t>
  </si>
  <si>
    <t>Мероприятия по развитию территориального общественного самоуправления</t>
  </si>
  <si>
    <t>Иные вопросы местного значения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</si>
  <si>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</si>
  <si>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Решение иных вопросов местного значения</t>
  </si>
  <si>
    <t>Прочая закупка товаров, работ и услуг</t>
  </si>
  <si>
    <t>69 0 00 00000</t>
  </si>
  <si>
    <t>69 Е 00 00000</t>
  </si>
  <si>
    <t>69 Е 00 00003</t>
  </si>
  <si>
    <t xml:space="preserve">МП " Укрепление правопорядка и усиление борьбы с преступностью на территории Веселовского сельского поселения Успенского района на 2018 год" </t>
  </si>
  <si>
    <t>68 1 02 00002</t>
  </si>
  <si>
    <t>Компенсационные выплаты руководителю комиссий по охране правопорядка и членам комиссий по охране правопорядка</t>
  </si>
  <si>
    <t>дорожное хозяйство (дорожные фонды)</t>
  </si>
  <si>
    <t>Муниципальная программа «Осуществление комплекса мер в области безопасности дорожного движения»</t>
  </si>
  <si>
    <t>Осуществление комплекса мер в обеспечении безопасности дорожного движения</t>
  </si>
  <si>
    <t>53 4 01 00000</t>
  </si>
  <si>
    <t>Реализация мероприятий программы</t>
  </si>
  <si>
    <t>53 4 01 00005</t>
  </si>
  <si>
    <t>Капитальный ремонт и ремонт автомобильных дорог общего пользования местного значения</t>
  </si>
  <si>
    <t>53 5 00 S2440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</si>
  <si>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</si>
  <si>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66 0 00 00000</t>
  </si>
  <si>
    <t>развития субъектов малого и среднего предпринимательства</t>
  </si>
  <si>
    <t>Муниципальная программа "Развитие субъектов малого и среднего предпринимательства в Веселовском сельском поселении Успенского района на 2018год"</t>
  </si>
  <si>
    <t>66 1 01 00000</t>
  </si>
  <si>
    <t>Реализация мероприятий программы.</t>
  </si>
  <si>
    <t>66 1 01 00005</t>
  </si>
  <si>
    <t>Освещение улиц</t>
  </si>
  <si>
    <t>64 1 00 00000</t>
  </si>
  <si>
    <t>Решение вопросов местного значения</t>
  </si>
  <si>
    <t>Озеленение территории</t>
  </si>
  <si>
    <t xml:space="preserve"> 64 2 00 00000</t>
  </si>
  <si>
    <t>Организация благоустройства территории муниципального образования в границах территорий органов территориального общественного самоуправления - победителей краевого конкурса на звание "Лучший орган территориального общественного самоуправления"</t>
  </si>
  <si>
    <t xml:space="preserve"> 64 2 00 00170</t>
  </si>
  <si>
    <t>Организация благоустройства территории муниципального образования в границах территорий органов территориального общественного самоуправления - победителей краевого конкурса на звание "Лучший орган территориального общественного самоуправления</t>
  </si>
  <si>
    <t xml:space="preserve"> 64 2 00 S0170</t>
  </si>
  <si>
    <t>64 5 00 S0170</t>
  </si>
  <si>
    <t>Благоустройство территории сельского поселения</t>
  </si>
  <si>
    <t>64 6  00 00000</t>
  </si>
  <si>
    <t>64 6  03 00000</t>
  </si>
  <si>
    <t>64 6 03 S0170</t>
  </si>
  <si>
    <t xml:space="preserve">Молодежная политика </t>
  </si>
  <si>
    <t>Муниципальная программа "Реализация молодежной политики в Веселовском сельском поселении Успенского района на 2018 год"</t>
  </si>
  <si>
    <t>Расходы на обеспечение деятельности (оказание услуг) муниципальных учреждений</t>
  </si>
  <si>
    <t>Домf культуры</t>
  </si>
  <si>
    <t>Предоставление субсидий бюджетным, автономным учреждениям и иным некоммерческим организациям</t>
  </si>
  <si>
    <t>600</t>
  </si>
  <si>
    <t>61 2 00 S0120</t>
  </si>
  <si>
    <t xml:space="preserve">Перечень и коды
главных администраторов доходов местного бюджета, закрепляемые за ними виды (подвиды) доходов местного бюджета финансирования дефицита местного бюджета
</t>
  </si>
  <si>
    <t>2 02 00000 00 0000 151</t>
  </si>
  <si>
    <t>Безвозмездные поступления от других бюджетов бюджетной системы Российской Федерации</t>
  </si>
  <si>
    <t>2 02 03000 00 0000 151</t>
  </si>
  <si>
    <t>Субвенции бюджетам бюджетной системы Российской Федерации</t>
  </si>
  <si>
    <t>Источники финансирования дефицита бюджета по кодам классификации источников финансирования дефицитов бюджета 2018 году</t>
  </si>
  <si>
    <t>от "17" июня  2019 г. № 227</t>
  </si>
  <si>
    <t xml:space="preserve">от "17" июня  2019 года № 227 </t>
  </si>
  <si>
    <t>от "17" июня 2019 года № 227</t>
  </si>
  <si>
    <t xml:space="preserve">от "17" июня  2019 года № 227  </t>
  </si>
  <si>
    <t xml:space="preserve">от "17" июня 2019 года № 227  </t>
  </si>
  <si>
    <t xml:space="preserve">от "17" июня 2019 года № 227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</si>
</sst>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\.00"/>
    <numFmt numFmtId="166" formatCode="00\.00\.00"/>
    <numFmt numFmtId="167" formatCode="000\.00\.000\.0"/>
    <numFmt numFmtId="168" formatCode="#,##0.00_ ;[Red]\-#,##0.00\ "/>
    <numFmt numFmtId="169" formatCode="[$-FC19]d\ mmmm\ yyyy\ &quot;г.&quot;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;[Red]\-#,##0.000;0.000"/>
    <numFmt numFmtId="181" formatCode="#,##0.0"/>
    <numFmt numFmtId="182" formatCode="_-* #,##0.0_р_._-;\-* #,##0.0_р_._-;_-* &quot;-&quot;??_р_._-;_-@_-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_р_._-;\-* #,##0.0_р_._-;_-* &quot;-&quot;?_р_._-;_-@_-"/>
    <numFmt numFmtId="187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49" fontId="3" fillId="0" borderId="0" xfId="53" applyNumberFormat="1" applyFont="1">
      <alignment/>
      <protection/>
    </xf>
    <xf numFmtId="0" fontId="3" fillId="0" borderId="0" xfId="53" applyFont="1" applyAlignment="1" applyProtection="1">
      <alignment/>
      <protection hidden="1"/>
    </xf>
    <xf numFmtId="0" fontId="3" fillId="0" borderId="0" xfId="53" applyFont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Font="1">
      <alignment/>
      <protection/>
    </xf>
    <xf numFmtId="4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1" xfId="53" applyNumberFormat="1" applyFont="1" applyBorder="1">
      <alignment/>
      <protection/>
    </xf>
    <xf numFmtId="175" fontId="3" fillId="0" borderId="11" xfId="53" applyNumberFormat="1" applyFont="1" applyFill="1" applyBorder="1" applyAlignment="1" applyProtection="1">
      <alignment horizontal="center" vertical="center"/>
      <protection hidden="1"/>
    </xf>
    <xf numFmtId="49" fontId="3" fillId="0" borderId="11" xfId="53" applyNumberFormat="1" applyFont="1" applyBorder="1" applyAlignment="1">
      <alignment horizontal="center" vertical="center"/>
      <protection/>
    </xf>
    <xf numFmtId="49" fontId="3" fillId="0" borderId="0" xfId="53" applyNumberFormat="1" applyFont="1" applyAlignment="1" applyProtection="1">
      <alignment/>
      <protection hidden="1"/>
    </xf>
    <xf numFmtId="49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53" applyNumberFormat="1" applyFont="1" applyBorder="1" applyAlignment="1">
      <alignment horizontal="center" vertical="center" wrapText="1"/>
      <protection/>
    </xf>
    <xf numFmtId="49" fontId="3" fillId="0" borderId="12" xfId="53" applyNumberFormat="1" applyFont="1" applyBorder="1">
      <alignment/>
      <protection/>
    </xf>
    <xf numFmtId="49" fontId="3" fillId="0" borderId="12" xfId="54" applyNumberFormat="1" applyFont="1" applyFill="1" applyBorder="1" applyAlignment="1" applyProtection="1">
      <alignment horizontal="left" vertical="center" wrapText="1"/>
      <protection hidden="1"/>
    </xf>
    <xf numFmtId="49" fontId="3" fillId="0" borderId="0" xfId="53" applyNumberFormat="1" applyFont="1" applyBorder="1">
      <alignment/>
      <protection/>
    </xf>
    <xf numFmtId="49" fontId="3" fillId="0" borderId="0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Border="1" applyAlignment="1" applyProtection="1">
      <alignment horizontal="left" vertical="top" wrapText="1"/>
      <protection hidden="1"/>
    </xf>
    <xf numFmtId="175" fontId="3" fillId="0" borderId="0" xfId="53" applyNumberFormat="1" applyFont="1" applyFill="1" applyBorder="1" applyAlignment="1" applyProtection="1">
      <alignment/>
      <protection hidden="1"/>
    </xf>
    <xf numFmtId="49" fontId="44" fillId="0" borderId="0" xfId="0" applyNumberFormat="1" applyFont="1" applyAlignment="1">
      <alignment wrapText="1"/>
    </xf>
    <xf numFmtId="49" fontId="3" fillId="0" borderId="0" xfId="53" applyNumberFormat="1" applyFont="1" applyFill="1">
      <alignment/>
      <protection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Alignment="1">
      <alignment/>
    </xf>
    <xf numFmtId="49" fontId="3" fillId="0" borderId="11" xfId="53" applyNumberFormat="1" applyFont="1" applyFill="1" applyBorder="1" applyAlignment="1">
      <alignment horizontal="center" vertical="center" wrapText="1"/>
      <protection/>
    </xf>
    <xf numFmtId="49" fontId="3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44" fillId="0" borderId="0" xfId="0" applyFont="1" applyAlignment="1">
      <alignment horizontal="justify"/>
    </xf>
    <xf numFmtId="0" fontId="45" fillId="0" borderId="0" xfId="0" applyFont="1" applyAlignment="1">
      <alignment horizontal="justify"/>
    </xf>
    <xf numFmtId="0" fontId="3" fillId="0" borderId="0" xfId="53" applyFont="1" applyAlignment="1" applyProtection="1">
      <alignment horizontal="right" vertical="center" wrapText="1"/>
      <protection hidden="1"/>
    </xf>
    <xf numFmtId="168" fontId="4" fillId="0" borderId="0" xfId="53" applyNumberFormat="1" applyFont="1">
      <alignment/>
      <protection/>
    </xf>
    <xf numFmtId="168" fontId="0" fillId="0" borderId="0" xfId="0" applyNumberFormat="1" applyAlignment="1">
      <alignment/>
    </xf>
    <xf numFmtId="175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45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 horizontal="justify" wrapText="1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justify" wrapText="1"/>
    </xf>
    <xf numFmtId="0" fontId="45" fillId="0" borderId="11" xfId="0" applyFont="1" applyFill="1" applyBorder="1" applyAlignment="1">
      <alignment horizontal="justify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  <xf numFmtId="0" fontId="44" fillId="0" borderId="11" xfId="0" applyFont="1" applyBorder="1" applyAlignment="1">
      <alignment horizontal="justify" vertical="top" wrapText="1"/>
    </xf>
    <xf numFmtId="0" fontId="44" fillId="0" borderId="11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justify" vertical="top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justify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wrapText="1"/>
    </xf>
    <xf numFmtId="0" fontId="45" fillId="0" borderId="11" xfId="0" applyFont="1" applyBorder="1" applyAlignment="1">
      <alignment horizontal="center" vertical="center"/>
    </xf>
    <xf numFmtId="182" fontId="45" fillId="0" borderId="11" xfId="67" applyNumberFormat="1" applyFont="1" applyBorder="1" applyAlignment="1">
      <alignment horizontal="center" vertical="center"/>
    </xf>
    <xf numFmtId="182" fontId="44" fillId="0" borderId="11" xfId="67" applyNumberFormat="1" applyFont="1" applyBorder="1" applyAlignment="1">
      <alignment horizontal="center" vertical="center" wrapText="1"/>
    </xf>
    <xf numFmtId="182" fontId="44" fillId="0" borderId="11" xfId="67" applyNumberFormat="1" applyFont="1" applyBorder="1" applyAlignment="1">
      <alignment/>
    </xf>
    <xf numFmtId="182" fontId="3" fillId="0" borderId="11" xfId="67" applyNumberFormat="1" applyFont="1" applyFill="1" applyBorder="1" applyAlignment="1" applyProtection="1">
      <alignment horizontal="center" vertical="center" wrapText="1"/>
      <protection hidden="1"/>
    </xf>
    <xf numFmtId="0" fontId="45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justify" wrapText="1"/>
    </xf>
    <xf numFmtId="175" fontId="3" fillId="0" borderId="0" xfId="53" applyNumberFormat="1" applyFont="1" applyFill="1" applyBorder="1" applyAlignment="1" applyProtection="1">
      <alignment horizontal="center" vertical="center"/>
      <protection hidden="1"/>
    </xf>
    <xf numFmtId="49" fontId="44" fillId="33" borderId="0" xfId="0" applyNumberFormat="1" applyFont="1" applyFill="1" applyAlignment="1">
      <alignment wrapText="1"/>
    </xf>
    <xf numFmtId="0" fontId="3" fillId="0" borderId="0" xfId="53" applyFont="1" applyFill="1" applyAlignment="1" applyProtection="1">
      <alignment horizontal="center" vertical="center" wrapText="1"/>
      <protection hidden="1"/>
    </xf>
    <xf numFmtId="0" fontId="3" fillId="0" borderId="0" xfId="53" applyFont="1" applyFill="1">
      <alignment/>
      <protection/>
    </xf>
    <xf numFmtId="0" fontId="46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46" fillId="0" borderId="11" xfId="0" applyNumberFormat="1" applyFont="1" applyBorder="1" applyAlignment="1">
      <alignment horizontal="right"/>
    </xf>
    <xf numFmtId="49" fontId="5" fillId="0" borderId="11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right"/>
    </xf>
    <xf numFmtId="0" fontId="45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justify" vertical="top" wrapText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175" fontId="44" fillId="0" borderId="11" xfId="0" applyNumberFormat="1" applyFont="1" applyBorder="1" applyAlignment="1">
      <alignment horizontal="center" vertical="center"/>
    </xf>
    <xf numFmtId="175" fontId="44" fillId="0" borderId="11" xfId="0" applyNumberFormat="1" applyFont="1" applyBorder="1" applyAlignment="1">
      <alignment horizontal="center" vertical="center" wrapText="1"/>
    </xf>
    <xf numFmtId="175" fontId="3" fillId="0" borderId="11" xfId="67" applyNumberFormat="1" applyFont="1" applyFill="1" applyBorder="1" applyAlignment="1">
      <alignment horizontal="center" vertical="center"/>
    </xf>
    <xf numFmtId="175" fontId="45" fillId="0" borderId="11" xfId="67" applyNumberFormat="1" applyFont="1" applyBorder="1" applyAlignment="1">
      <alignment horizontal="center" vertical="center" wrapText="1"/>
    </xf>
    <xf numFmtId="175" fontId="44" fillId="0" borderId="11" xfId="67" applyNumberFormat="1" applyFont="1" applyBorder="1" applyAlignment="1">
      <alignment horizontal="center" vertical="center" wrapText="1"/>
    </xf>
    <xf numFmtId="181" fontId="5" fillId="0" borderId="11" xfId="0" applyNumberFormat="1" applyFont="1" applyFill="1" applyBorder="1" applyAlignment="1">
      <alignment horizontal="center" vertical="center" wrapText="1"/>
    </xf>
    <xf numFmtId="0" fontId="3" fillId="0" borderId="14" xfId="53" applyNumberFormat="1" applyFont="1" applyFill="1" applyBorder="1" applyAlignment="1" applyProtection="1">
      <alignment horizontal="center" vertical="center" wrapText="1"/>
      <protection hidden="1"/>
    </xf>
    <xf numFmtId="181" fontId="5" fillId="0" borderId="11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 wrapText="1"/>
    </xf>
    <xf numFmtId="181" fontId="3" fillId="0" borderId="11" xfId="0" applyNumberFormat="1" applyFont="1" applyFill="1" applyBorder="1" applyAlignment="1">
      <alignment horizontal="center" vertical="center"/>
    </xf>
    <xf numFmtId="175" fontId="3" fillId="0" borderId="0" xfId="67" applyNumberFormat="1" applyFont="1" applyFill="1" applyAlignment="1">
      <alignment horizontal="center" vertical="center"/>
    </xf>
    <xf numFmtId="175" fontId="44" fillId="0" borderId="11" xfId="67" applyNumberFormat="1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center"/>
    </xf>
    <xf numFmtId="49" fontId="3" fillId="0" borderId="0" xfId="53" applyNumberFormat="1" applyFont="1" applyFill="1" applyAlignment="1">
      <alignment horizontal="center" vertical="center" wrapText="1"/>
      <protection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justify"/>
    </xf>
    <xf numFmtId="0" fontId="45" fillId="0" borderId="0" xfId="0" applyFont="1" applyBorder="1" applyAlignment="1">
      <alignment horizontal="justify"/>
    </xf>
    <xf numFmtId="49" fontId="3" fillId="0" borderId="11" xfId="53" applyNumberFormat="1" applyFont="1" applyBorder="1" applyAlignment="1">
      <alignment horizontal="center" vertical="center" wrapText="1"/>
      <protection/>
    </xf>
    <xf numFmtId="181" fontId="45" fillId="0" borderId="11" xfId="0" applyNumberFormat="1" applyFont="1" applyBorder="1" applyAlignment="1">
      <alignment horizontal="center" vertical="center" wrapText="1"/>
    </xf>
    <xf numFmtId="181" fontId="45" fillId="0" borderId="11" xfId="0" applyNumberFormat="1" applyFont="1" applyBorder="1" applyAlignment="1">
      <alignment horizontal="center" vertical="center"/>
    </xf>
    <xf numFmtId="181" fontId="44" fillId="0" borderId="11" xfId="0" applyNumberFormat="1" applyFont="1" applyBorder="1" applyAlignment="1">
      <alignment horizontal="center" vertical="center"/>
    </xf>
    <xf numFmtId="175" fontId="3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45" fillId="0" borderId="11" xfId="0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justify" vertical="center" wrapText="1"/>
    </xf>
    <xf numFmtId="181" fontId="4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/>
    </xf>
    <xf numFmtId="0" fontId="44" fillId="0" borderId="11" xfId="0" applyFont="1" applyBorder="1" applyAlignment="1">
      <alignment wrapText="1"/>
    </xf>
    <xf numFmtId="181" fontId="44" fillId="34" borderId="11" xfId="0" applyNumberFormat="1" applyFont="1" applyFill="1" applyBorder="1" applyAlignment="1">
      <alignment horizontal="center" vertical="center"/>
    </xf>
    <xf numFmtId="181" fontId="44" fillId="0" borderId="11" xfId="0" applyNumberFormat="1" applyFont="1" applyFill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vertical="center" wrapText="1"/>
    </xf>
    <xf numFmtId="49" fontId="44" fillId="0" borderId="11" xfId="0" applyNumberFormat="1" applyFont="1" applyBorder="1" applyAlignment="1">
      <alignment vertical="center"/>
    </xf>
    <xf numFmtId="181" fontId="44" fillId="33" borderId="11" xfId="0" applyNumberFormat="1" applyFont="1" applyFill="1" applyBorder="1" applyAlignment="1">
      <alignment horizontal="center" vertical="center"/>
    </xf>
    <xf numFmtId="181" fontId="44" fillId="35" borderId="11" xfId="0" applyNumberFormat="1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 wrapText="1"/>
    </xf>
    <xf numFmtId="49" fontId="44" fillId="34" borderId="11" xfId="0" applyNumberFormat="1" applyFont="1" applyFill="1" applyBorder="1" applyAlignment="1">
      <alignment/>
    </xf>
    <xf numFmtId="0" fontId="44" fillId="34" borderId="11" xfId="0" applyFont="1" applyFill="1" applyBorder="1" applyAlignment="1">
      <alignment wrapText="1"/>
    </xf>
    <xf numFmtId="0" fontId="44" fillId="35" borderId="11" xfId="0" applyFont="1" applyFill="1" applyBorder="1" applyAlignment="1">
      <alignment horizontal="center" vertical="center" wrapText="1"/>
    </xf>
    <xf numFmtId="49" fontId="44" fillId="35" borderId="11" xfId="0" applyNumberFormat="1" applyFont="1" applyFill="1" applyBorder="1" applyAlignment="1">
      <alignment/>
    </xf>
    <xf numFmtId="0" fontId="44" fillId="35" borderId="11" xfId="0" applyFont="1" applyFill="1" applyBorder="1" applyAlignment="1">
      <alignment wrapText="1"/>
    </xf>
    <xf numFmtId="0" fontId="44" fillId="33" borderId="11" xfId="0" applyFont="1" applyFill="1" applyBorder="1" applyAlignment="1">
      <alignment horizontal="center" vertical="center" wrapText="1"/>
    </xf>
    <xf numFmtId="49" fontId="44" fillId="33" borderId="11" xfId="0" applyNumberFormat="1" applyFont="1" applyFill="1" applyBorder="1" applyAlignment="1">
      <alignment vertical="center"/>
    </xf>
    <xf numFmtId="0" fontId="44" fillId="33" borderId="11" xfId="0" applyFont="1" applyFill="1" applyBorder="1" applyAlignment="1">
      <alignment wrapText="1"/>
    </xf>
    <xf numFmtId="49" fontId="44" fillId="35" borderId="11" xfId="0" applyNumberFormat="1" applyFont="1" applyFill="1" applyBorder="1" applyAlignment="1">
      <alignment vertical="center"/>
    </xf>
    <xf numFmtId="0" fontId="44" fillId="35" borderId="11" xfId="0" applyFont="1" applyFill="1" applyBorder="1" applyAlignment="1">
      <alignment vertical="center" wrapText="1"/>
    </xf>
    <xf numFmtId="0" fontId="45" fillId="34" borderId="12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justify" wrapText="1"/>
    </xf>
    <xf numFmtId="182" fontId="44" fillId="34" borderId="11" xfId="67" applyNumberFormat="1" applyFont="1" applyFill="1" applyBorder="1" applyAlignment="1">
      <alignment horizontal="center" vertical="center" wrapText="1"/>
    </xf>
    <xf numFmtId="182" fontId="44" fillId="34" borderId="11" xfId="67" applyNumberFormat="1" applyFont="1" applyFill="1" applyBorder="1" applyAlignment="1">
      <alignment/>
    </xf>
    <xf numFmtId="182" fontId="3" fillId="34" borderId="11" xfId="67" applyNumberFormat="1" applyFont="1" applyFill="1" applyBorder="1" applyAlignment="1" applyProtection="1">
      <alignment horizontal="center" vertical="center" wrapText="1"/>
      <protection hidden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wrapText="1"/>
    </xf>
    <xf numFmtId="182" fontId="45" fillId="34" borderId="11" xfId="67" applyNumberFormat="1" applyFont="1" applyFill="1" applyBorder="1" applyAlignment="1">
      <alignment horizontal="center" vertical="center"/>
    </xf>
    <xf numFmtId="181" fontId="45" fillId="34" borderId="11" xfId="0" applyNumberFormat="1" applyFont="1" applyFill="1" applyBorder="1" applyAlignment="1">
      <alignment horizontal="center" vertical="center" wrapText="1"/>
    </xf>
    <xf numFmtId="175" fontId="3" fillId="34" borderId="11" xfId="53" applyNumberFormat="1" applyFont="1" applyFill="1" applyBorder="1" applyAlignment="1" applyProtection="1">
      <alignment horizontal="center" vertical="center"/>
      <protection hidden="1"/>
    </xf>
    <xf numFmtId="49" fontId="45" fillId="34" borderId="11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left" vertical="top" wrapText="1"/>
    </xf>
    <xf numFmtId="0" fontId="45" fillId="0" borderId="11" xfId="0" applyFont="1" applyFill="1" applyBorder="1" applyAlignment="1">
      <alignment horizontal="justify" vertical="center" wrapText="1"/>
    </xf>
    <xf numFmtId="0" fontId="5" fillId="34" borderId="13" xfId="0" applyFont="1" applyFill="1" applyBorder="1" applyAlignment="1">
      <alignment horizontal="justify" wrapText="1"/>
    </xf>
    <xf numFmtId="0" fontId="45" fillId="0" borderId="11" xfId="0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right"/>
    </xf>
    <xf numFmtId="49" fontId="5" fillId="34" borderId="13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181" fontId="5" fillId="34" borderId="11" xfId="0" applyNumberFormat="1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right"/>
    </xf>
    <xf numFmtId="0" fontId="45" fillId="35" borderId="11" xfId="0" applyFont="1" applyFill="1" applyBorder="1" applyAlignment="1">
      <alignment horizontal="left" vertical="top" wrapText="1"/>
    </xf>
    <xf numFmtId="49" fontId="5" fillId="35" borderId="13" xfId="0" applyNumberFormat="1" applyFont="1" applyFill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center"/>
    </xf>
    <xf numFmtId="181" fontId="5" fillId="35" borderId="11" xfId="0" applyNumberFormat="1" applyFont="1" applyFill="1" applyBorder="1" applyAlignment="1">
      <alignment horizontal="center" vertical="center"/>
    </xf>
    <xf numFmtId="181" fontId="5" fillId="35" borderId="11" xfId="0" applyNumberFormat="1" applyFont="1" applyFill="1" applyBorder="1" applyAlignment="1">
      <alignment horizontal="center" vertical="center" wrapText="1"/>
    </xf>
    <xf numFmtId="175" fontId="3" fillId="35" borderId="11" xfId="53" applyNumberFormat="1" applyFont="1" applyFill="1" applyBorder="1" applyAlignment="1" applyProtection="1">
      <alignment horizontal="center" vertical="center"/>
      <protection hidden="1"/>
    </xf>
    <xf numFmtId="49" fontId="46" fillId="35" borderId="11" xfId="0" applyNumberFormat="1" applyFont="1" applyFill="1" applyBorder="1" applyAlignment="1">
      <alignment horizontal="right"/>
    </xf>
    <xf numFmtId="181" fontId="5" fillId="0" borderId="14" xfId="0" applyNumberFormat="1" applyFont="1" applyFill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0" fontId="3" fillId="35" borderId="14" xfId="53" applyNumberFormat="1" applyFont="1" applyFill="1" applyBorder="1" applyAlignment="1" applyProtection="1">
      <alignment horizontal="center" vertical="center" wrapText="1"/>
      <protection hidden="1"/>
    </xf>
    <xf numFmtId="49" fontId="5" fillId="34" borderId="13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181" fontId="5" fillId="34" borderId="11" xfId="0" applyNumberFormat="1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justify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justify" vertical="top" wrapText="1"/>
    </xf>
    <xf numFmtId="0" fontId="5" fillId="35" borderId="13" xfId="0" applyFont="1" applyFill="1" applyBorder="1" applyAlignment="1">
      <alignment wrapText="1"/>
    </xf>
    <xf numFmtId="0" fontId="46" fillId="0" borderId="0" xfId="0" applyFont="1" applyAlignment="1">
      <alignment/>
    </xf>
    <xf numFmtId="0" fontId="45" fillId="0" borderId="13" xfId="0" applyFont="1" applyFill="1" applyBorder="1" applyAlignment="1">
      <alignment horizontal="justify" wrapText="1"/>
    </xf>
    <xf numFmtId="0" fontId="45" fillId="34" borderId="13" xfId="0" applyFont="1" applyFill="1" applyBorder="1" applyAlignment="1">
      <alignment horizontal="justify" wrapText="1"/>
    </xf>
    <xf numFmtId="0" fontId="45" fillId="0" borderId="11" xfId="0" applyFont="1" applyBorder="1" applyAlignment="1">
      <alignment horizontal="center" vertical="center" wrapText="1"/>
    </xf>
    <xf numFmtId="175" fontId="3" fillId="34" borderId="14" xfId="53" applyNumberFormat="1" applyFont="1" applyFill="1" applyBorder="1" applyAlignment="1" applyProtection="1">
      <alignment horizontal="center" vertical="center" wrapText="1"/>
      <protection hidden="1"/>
    </xf>
    <xf numFmtId="181" fontId="3" fillId="0" borderId="14" xfId="0" applyNumberFormat="1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5" fillId="34" borderId="13" xfId="0" applyFont="1" applyFill="1" applyBorder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182" fontId="45" fillId="0" borderId="11" xfId="67" applyNumberFormat="1" applyFont="1" applyBorder="1" applyAlignment="1">
      <alignment horizontal="center" vertical="center"/>
    </xf>
    <xf numFmtId="0" fontId="44" fillId="36" borderId="11" xfId="0" applyFont="1" applyFill="1" applyBorder="1" applyAlignment="1">
      <alignment horizontal="center" vertical="center" wrapText="1"/>
    </xf>
    <xf numFmtId="49" fontId="44" fillId="36" borderId="11" xfId="0" applyNumberFormat="1" applyFont="1" applyFill="1" applyBorder="1" applyAlignment="1">
      <alignment vertical="center"/>
    </xf>
    <xf numFmtId="0" fontId="44" fillId="36" borderId="11" xfId="0" applyFont="1" applyFill="1" applyBorder="1" applyAlignment="1">
      <alignment wrapText="1"/>
    </xf>
    <xf numFmtId="181" fontId="44" fillId="36" borderId="11" xfId="0" applyNumberFormat="1" applyFont="1" applyFill="1" applyBorder="1" applyAlignment="1">
      <alignment horizontal="center" vertical="center"/>
    </xf>
    <xf numFmtId="49" fontId="44" fillId="33" borderId="12" xfId="0" applyNumberFormat="1" applyFont="1" applyFill="1" applyBorder="1" applyAlignment="1">
      <alignment vertical="center"/>
    </xf>
    <xf numFmtId="49" fontId="45" fillId="33" borderId="11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top" wrapText="1"/>
    </xf>
    <xf numFmtId="181" fontId="45" fillId="33" borderId="11" xfId="0" applyNumberFormat="1" applyFont="1" applyFill="1" applyBorder="1" applyAlignment="1">
      <alignment horizontal="center" vertical="center" wrapText="1"/>
    </xf>
    <xf numFmtId="175" fontId="3" fillId="33" borderId="11" xfId="53" applyNumberFormat="1" applyFont="1" applyFill="1" applyBorder="1" applyAlignment="1" applyProtection="1">
      <alignment horizontal="center" vertical="center"/>
      <protection hidden="1"/>
    </xf>
    <xf numFmtId="2" fontId="3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46" fillId="36" borderId="11" xfId="0" applyFont="1" applyFill="1" applyBorder="1" applyAlignment="1">
      <alignment horizontal="right"/>
    </xf>
    <xf numFmtId="0" fontId="45" fillId="36" borderId="11" xfId="0" applyFont="1" applyFill="1" applyBorder="1" applyAlignment="1">
      <alignment horizontal="left" vertical="top" wrapText="1"/>
    </xf>
    <xf numFmtId="49" fontId="5" fillId="36" borderId="13" xfId="0" applyNumberFormat="1" applyFont="1" applyFill="1" applyBorder="1" applyAlignment="1">
      <alignment horizontal="center" vertical="center"/>
    </xf>
    <xf numFmtId="49" fontId="5" fillId="36" borderId="11" xfId="0" applyNumberFormat="1" applyFont="1" applyFill="1" applyBorder="1" applyAlignment="1">
      <alignment horizontal="center" vertical="center"/>
    </xf>
    <xf numFmtId="49" fontId="5" fillId="36" borderId="11" xfId="0" applyNumberFormat="1" applyFont="1" applyFill="1" applyBorder="1" applyAlignment="1">
      <alignment horizontal="center" vertical="center" wrapText="1"/>
    </xf>
    <xf numFmtId="181" fontId="5" fillId="36" borderId="11" xfId="0" applyNumberFormat="1" applyFont="1" applyFill="1" applyBorder="1" applyAlignment="1">
      <alignment horizontal="center" vertical="center" wrapText="1"/>
    </xf>
    <xf numFmtId="2" fontId="3" fillId="36" borderId="14" xfId="53" applyNumberFormat="1" applyFont="1" applyFill="1" applyBorder="1" applyAlignment="1" applyProtection="1">
      <alignment horizontal="center" vertical="center" wrapText="1"/>
      <protection hidden="1"/>
    </xf>
    <xf numFmtId="175" fontId="3" fillId="36" borderId="11" xfId="53" applyNumberFormat="1" applyFont="1" applyFill="1" applyBorder="1" applyAlignment="1" applyProtection="1">
      <alignment horizontal="center" vertical="center"/>
      <protection hidden="1"/>
    </xf>
    <xf numFmtId="49" fontId="5" fillId="33" borderId="13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181" fontId="5" fillId="33" borderId="11" xfId="0" applyNumberFormat="1" applyFont="1" applyFill="1" applyBorder="1" applyAlignment="1">
      <alignment horizontal="center" vertical="center" wrapText="1"/>
    </xf>
    <xf numFmtId="175" fontId="3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46" fillId="33" borderId="11" xfId="0" applyFont="1" applyFill="1" applyBorder="1" applyAlignment="1">
      <alignment horizontal="right"/>
    </xf>
    <xf numFmtId="0" fontId="3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5" fillId="33" borderId="13" xfId="0" applyFont="1" applyFill="1" applyBorder="1" applyAlignment="1">
      <alignment vertical="center" wrapText="1"/>
    </xf>
    <xf numFmtId="181" fontId="5" fillId="33" borderId="11" xfId="0" applyNumberFormat="1" applyFont="1" applyFill="1" applyBorder="1" applyAlignment="1">
      <alignment horizontal="center" vertical="center"/>
    </xf>
    <xf numFmtId="2" fontId="3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44" fillId="33" borderId="0" xfId="0" applyFont="1" applyFill="1" applyBorder="1" applyAlignment="1">
      <alignment wrapText="1"/>
    </xf>
    <xf numFmtId="0" fontId="44" fillId="0" borderId="11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wrapText="1"/>
    </xf>
    <xf numFmtId="0" fontId="44" fillId="0" borderId="11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justify" wrapText="1"/>
    </xf>
    <xf numFmtId="0" fontId="5" fillId="33" borderId="13" xfId="0" applyFont="1" applyFill="1" applyBorder="1" applyAlignment="1">
      <alignment horizontal="justify" vertical="center" wrapText="1"/>
    </xf>
    <xf numFmtId="0" fontId="45" fillId="0" borderId="11" xfId="0" applyFont="1" applyBorder="1" applyAlignment="1">
      <alignment horizontal="justify" vertical="top" wrapText="1"/>
    </xf>
    <xf numFmtId="182" fontId="45" fillId="0" borderId="11" xfId="67" applyNumberFormat="1" applyFont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justify" wrapText="1"/>
    </xf>
    <xf numFmtId="182" fontId="44" fillId="33" borderId="11" xfId="67" applyNumberFormat="1" applyFont="1" applyFill="1" applyBorder="1" applyAlignment="1">
      <alignment horizontal="center" vertical="center" wrapText="1"/>
    </xf>
    <xf numFmtId="182" fontId="44" fillId="33" borderId="11" xfId="67" applyNumberFormat="1" applyFont="1" applyFill="1" applyBorder="1" applyAlignment="1">
      <alignment/>
    </xf>
    <xf numFmtId="182" fontId="3" fillId="33" borderId="11" xfId="67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45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5" fillId="0" borderId="11" xfId="0" applyFont="1" applyBorder="1" applyAlignment="1">
      <alignment horizontal="justify" vertical="top" wrapText="1"/>
    </xf>
    <xf numFmtId="182" fontId="45" fillId="0" borderId="11" xfId="67" applyNumberFormat="1" applyFont="1" applyBorder="1" applyAlignment="1">
      <alignment horizontal="center" vertical="center"/>
    </xf>
    <xf numFmtId="182" fontId="44" fillId="0" borderId="10" xfId="67" applyNumberFormat="1" applyFont="1" applyBorder="1" applyAlignment="1">
      <alignment horizontal="center" vertical="center" wrapText="1"/>
    </xf>
    <xf numFmtId="182" fontId="44" fillId="0" borderId="15" xfId="67" applyNumberFormat="1" applyFont="1" applyBorder="1" applyAlignment="1">
      <alignment horizontal="center" vertical="center" wrapText="1"/>
    </xf>
    <xf numFmtId="182" fontId="44" fillId="0" borderId="16" xfId="67" applyNumberFormat="1" applyFont="1" applyBorder="1" applyAlignment="1">
      <alignment horizontal="center" vertical="center" wrapText="1"/>
    </xf>
    <xf numFmtId="182" fontId="3" fillId="0" borderId="10" xfId="67" applyNumberFormat="1" applyFont="1" applyFill="1" applyBorder="1" applyAlignment="1" applyProtection="1">
      <alignment horizontal="center" vertical="center" wrapText="1"/>
      <protection hidden="1"/>
    </xf>
    <xf numFmtId="182" fontId="3" fillId="0" borderId="15" xfId="67" applyNumberFormat="1" applyFont="1" applyFill="1" applyBorder="1" applyAlignment="1" applyProtection="1">
      <alignment horizontal="center" vertical="center" wrapText="1"/>
      <protection hidden="1"/>
    </xf>
    <xf numFmtId="182" fontId="3" fillId="0" borderId="16" xfId="67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53" applyNumberFormat="1" applyFont="1" applyFill="1" applyAlignment="1">
      <alignment horizontal="center" vertical="center" wrapText="1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49" fontId="3" fillId="0" borderId="15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>
      <alignment horizontal="justify"/>
    </xf>
    <xf numFmtId="0" fontId="45" fillId="0" borderId="0" xfId="0" applyFont="1" applyAlignment="1">
      <alignment horizontal="justify"/>
    </xf>
    <xf numFmtId="49" fontId="3" fillId="0" borderId="10" xfId="53" applyNumberFormat="1" applyFont="1" applyBorder="1" applyAlignment="1">
      <alignment horizontal="center" vertical="center"/>
      <protection/>
    </xf>
    <xf numFmtId="49" fontId="3" fillId="0" borderId="15" xfId="53" applyNumberFormat="1" applyFont="1" applyBorder="1" applyAlignment="1">
      <alignment horizontal="center" vertical="center"/>
      <protection/>
    </xf>
    <xf numFmtId="49" fontId="3" fillId="0" borderId="0" xfId="53" applyNumberFormat="1" applyFont="1" applyFill="1" applyBorder="1" applyAlignment="1">
      <alignment horizontal="center" wrapText="1"/>
      <protection/>
    </xf>
    <xf numFmtId="0" fontId="3" fillId="0" borderId="0" xfId="53" applyFont="1" applyFill="1" applyAlignment="1" applyProtection="1">
      <alignment horizontal="right" vertical="center" wrapText="1"/>
      <protection hidden="1"/>
    </xf>
    <xf numFmtId="49" fontId="3" fillId="0" borderId="0" xfId="53" applyNumberFormat="1" applyFont="1" applyFill="1" applyAlignment="1">
      <alignment horizontal="center" wrapText="1"/>
      <protection/>
    </xf>
    <xf numFmtId="0" fontId="44" fillId="0" borderId="0" xfId="0" applyFont="1" applyAlignment="1">
      <alignment horizontal="center"/>
    </xf>
    <xf numFmtId="49" fontId="3" fillId="0" borderId="0" xfId="53" applyNumberFormat="1" applyFont="1" applyAlignment="1">
      <alignment horizontal="center" wrapText="1"/>
      <protection/>
    </xf>
    <xf numFmtId="0" fontId="44" fillId="0" borderId="0" xfId="0" applyFont="1" applyAlignment="1">
      <alignment horizontal="lef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4" xfId="57"/>
    <cellStyle name="Обычный 2 5" xfId="58"/>
    <cellStyle name="Обычный 2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="60" zoomScaleNormal="60" zoomScalePageLayoutView="0" workbookViewId="0" topLeftCell="A34">
      <selection activeCell="C9" sqref="C9:C10"/>
    </sheetView>
  </sheetViews>
  <sheetFormatPr defaultColWidth="9.140625" defaultRowHeight="15"/>
  <cols>
    <col min="1" max="1" width="11.00390625" style="23" customWidth="1"/>
    <col min="2" max="2" width="43.7109375" style="23" customWidth="1"/>
    <col min="3" max="3" width="77.8515625" style="23" customWidth="1"/>
    <col min="4" max="4" width="20.8515625" style="23" customWidth="1"/>
  </cols>
  <sheetData>
    <row r="1" spans="1:4" ht="18.75">
      <c r="A1" s="30"/>
      <c r="B1" s="21"/>
      <c r="C1" s="222" t="s">
        <v>24</v>
      </c>
      <c r="D1" s="222"/>
    </row>
    <row r="2" spans="1:4" ht="39.75" customHeight="1">
      <c r="A2" s="30"/>
      <c r="B2" s="222" t="s">
        <v>293</v>
      </c>
      <c r="C2" s="222"/>
      <c r="D2" s="222"/>
    </row>
    <row r="3" spans="1:4" ht="18.75" customHeight="1">
      <c r="A3" s="30"/>
      <c r="B3" s="222" t="s">
        <v>555</v>
      </c>
      <c r="C3" s="222"/>
      <c r="D3" s="222"/>
    </row>
    <row r="4" spans="1:4" ht="18.75">
      <c r="A4" s="1"/>
      <c r="B4" s="1"/>
      <c r="C4" s="1"/>
      <c r="D4" s="1"/>
    </row>
    <row r="6" spans="1:3" ht="97.5" customHeight="1">
      <c r="A6" s="224" t="s">
        <v>545</v>
      </c>
      <c r="B6" s="224"/>
      <c r="C6" s="224"/>
    </row>
    <row r="8" ht="18.75">
      <c r="D8" s="2" t="s">
        <v>34</v>
      </c>
    </row>
    <row r="9" spans="1:4" ht="55.5" customHeight="1">
      <c r="A9" s="223" t="s">
        <v>186</v>
      </c>
      <c r="B9" s="223"/>
      <c r="C9" s="223" t="s">
        <v>187</v>
      </c>
      <c r="D9" s="220" t="s">
        <v>432</v>
      </c>
    </row>
    <row r="10" spans="1:4" ht="337.5">
      <c r="A10" s="47" t="s">
        <v>188</v>
      </c>
      <c r="B10" s="47" t="s">
        <v>189</v>
      </c>
      <c r="C10" s="223"/>
      <c r="D10" s="221"/>
    </row>
    <row r="11" spans="1:4" ht="18.75">
      <c r="A11" s="45"/>
      <c r="B11" s="107"/>
      <c r="C11" s="108" t="s">
        <v>190</v>
      </c>
      <c r="D11" s="100">
        <v>14904.7</v>
      </c>
    </row>
    <row r="12" spans="1:4" ht="18.75">
      <c r="A12" s="117"/>
      <c r="B12" s="118" t="s">
        <v>211</v>
      </c>
      <c r="C12" s="119" t="str">
        <f>LOWER("НАЛОГОВЫЕ И НЕНАЛОГОВЫЕ ДОХОДЫ")</f>
        <v>налоговые и неналоговые доходы</v>
      </c>
      <c r="D12" s="109">
        <v>7009</v>
      </c>
    </row>
    <row r="13" spans="1:4" ht="18.75">
      <c r="A13" s="120">
        <v>182</v>
      </c>
      <c r="B13" s="121" t="s">
        <v>212</v>
      </c>
      <c r="C13" s="122" t="str">
        <f>LOWER("НАЛОГИ НА ПРИБЫЛЬ, ДОХОДЫ")</f>
        <v>налоги на прибыль, доходы</v>
      </c>
      <c r="D13" s="116">
        <v>668.9</v>
      </c>
    </row>
    <row r="14" spans="1:4" ht="18.75">
      <c r="A14" s="117">
        <v>182</v>
      </c>
      <c r="B14" s="118" t="s">
        <v>213</v>
      </c>
      <c r="C14" s="119" t="s">
        <v>191</v>
      </c>
      <c r="D14" s="109">
        <v>668.9</v>
      </c>
    </row>
    <row r="15" spans="1:4" ht="93.75">
      <c r="A15" s="45">
        <v>182</v>
      </c>
      <c r="B15" s="107" t="s">
        <v>214</v>
      </c>
      <c r="C15" s="108" t="s">
        <v>192</v>
      </c>
      <c r="D15" s="100">
        <v>657.7</v>
      </c>
    </row>
    <row r="16" spans="1:4" ht="131.25">
      <c r="A16" s="45">
        <v>182</v>
      </c>
      <c r="B16" s="114" t="s">
        <v>318</v>
      </c>
      <c r="C16" s="108" t="s">
        <v>433</v>
      </c>
      <c r="D16" s="100">
        <v>655</v>
      </c>
    </row>
    <row r="17" spans="1:4" ht="129" customHeight="1">
      <c r="A17" s="45">
        <v>182</v>
      </c>
      <c r="B17" s="107" t="s">
        <v>215</v>
      </c>
      <c r="C17" s="108" t="s">
        <v>434</v>
      </c>
      <c r="D17" s="100">
        <v>0.3</v>
      </c>
    </row>
    <row r="18" spans="1:4" ht="129" customHeight="1">
      <c r="A18" s="45">
        <v>182</v>
      </c>
      <c r="B18" s="107" t="s">
        <v>435</v>
      </c>
      <c r="C18" s="108" t="s">
        <v>436</v>
      </c>
      <c r="D18" s="100">
        <v>2.3</v>
      </c>
    </row>
    <row r="19" spans="1:4" ht="129" customHeight="1">
      <c r="A19" s="45">
        <v>182</v>
      </c>
      <c r="B19" s="107" t="s">
        <v>437</v>
      </c>
      <c r="C19" s="108" t="s">
        <v>438</v>
      </c>
      <c r="D19" s="100">
        <v>0.1</v>
      </c>
    </row>
    <row r="20" spans="1:4" ht="66" customHeight="1">
      <c r="A20" s="45">
        <v>182</v>
      </c>
      <c r="B20" s="107" t="s">
        <v>439</v>
      </c>
      <c r="C20" s="108" t="s">
        <v>193</v>
      </c>
      <c r="D20" s="100">
        <v>11.1</v>
      </c>
    </row>
    <row r="21" spans="1:4" ht="37.5">
      <c r="A21" s="120">
        <v>992</v>
      </c>
      <c r="B21" s="121" t="s">
        <v>216</v>
      </c>
      <c r="C21" s="122" t="str">
        <f>LOWER("НАЛОГИ НА ТОВАРЫ (РАБОТЫ, УСЛУГИ), РЕАЛИЗУЕМЫЕ НА ТЕРРИТОРИИ РОССИЙСКОЙ ФЕДЕРАЦИИ")</f>
        <v>налоги на товары (работы, услуги), реализуемые на территории российской федерации</v>
      </c>
      <c r="D21" s="116">
        <v>837.8</v>
      </c>
    </row>
    <row r="22" spans="1:4" ht="37.5">
      <c r="A22" s="45">
        <v>992</v>
      </c>
      <c r="B22" s="107" t="s">
        <v>217</v>
      </c>
      <c r="C22" s="108" t="s">
        <v>194</v>
      </c>
      <c r="D22" s="115">
        <v>837.8</v>
      </c>
    </row>
    <row r="23" spans="1:4" ht="93.75">
      <c r="A23" s="45">
        <v>992</v>
      </c>
      <c r="B23" s="114" t="s">
        <v>218</v>
      </c>
      <c r="C23" s="113" t="s">
        <v>195</v>
      </c>
      <c r="D23" s="115">
        <v>373.3</v>
      </c>
    </row>
    <row r="24" spans="1:4" ht="112.5">
      <c r="A24" s="45">
        <v>992</v>
      </c>
      <c r="B24" s="114" t="s">
        <v>219</v>
      </c>
      <c r="C24" s="113" t="s">
        <v>196</v>
      </c>
      <c r="D24" s="100">
        <v>3.6</v>
      </c>
    </row>
    <row r="25" spans="1:4" ht="93.75">
      <c r="A25" s="45">
        <v>992</v>
      </c>
      <c r="B25" s="114" t="s">
        <v>220</v>
      </c>
      <c r="C25" s="113" t="s">
        <v>197</v>
      </c>
      <c r="D25" s="100">
        <v>544.5</v>
      </c>
    </row>
    <row r="26" spans="1:4" ht="93.75">
      <c r="A26" s="45">
        <v>992</v>
      </c>
      <c r="B26" s="114" t="s">
        <v>221</v>
      </c>
      <c r="C26" s="113" t="s">
        <v>198</v>
      </c>
      <c r="D26" s="100">
        <v>-83.6</v>
      </c>
    </row>
    <row r="27" spans="1:4" ht="18.75">
      <c r="A27" s="120">
        <v>182</v>
      </c>
      <c r="B27" s="121" t="s">
        <v>222</v>
      </c>
      <c r="C27" s="122" t="str">
        <f>LOWER("НАЛОГИ НА СОВОКУПНЫЙ ДОХОД")</f>
        <v>налоги на совокупный доход</v>
      </c>
      <c r="D27" s="116">
        <v>166.9</v>
      </c>
    </row>
    <row r="28" spans="1:4" ht="18.75">
      <c r="A28" s="117">
        <v>182</v>
      </c>
      <c r="B28" s="118" t="s">
        <v>223</v>
      </c>
      <c r="C28" s="119" t="s">
        <v>199</v>
      </c>
      <c r="D28" s="109">
        <v>165.8</v>
      </c>
    </row>
    <row r="29" spans="1:4" ht="37.5">
      <c r="A29" s="45">
        <v>182</v>
      </c>
      <c r="B29" s="107" t="s">
        <v>441</v>
      </c>
      <c r="C29" s="108" t="s">
        <v>440</v>
      </c>
      <c r="D29" s="100">
        <v>0.6</v>
      </c>
    </row>
    <row r="30" spans="1:4" ht="56.25">
      <c r="A30" s="45">
        <v>182</v>
      </c>
      <c r="B30" s="107" t="s">
        <v>442</v>
      </c>
      <c r="C30" s="108" t="s">
        <v>443</v>
      </c>
      <c r="D30" s="100">
        <v>0.5</v>
      </c>
    </row>
    <row r="31" spans="1:4" ht="18.75">
      <c r="A31" s="120">
        <v>182</v>
      </c>
      <c r="B31" s="121" t="s">
        <v>224</v>
      </c>
      <c r="C31" s="122" t="str">
        <f>LOWER("НАЛОГИ НА ИМУЩЕСТВО")</f>
        <v>налоги на имущество</v>
      </c>
      <c r="D31" s="116">
        <v>5218</v>
      </c>
    </row>
    <row r="32" spans="1:4" ht="18.75">
      <c r="A32" s="117">
        <v>182</v>
      </c>
      <c r="B32" s="118" t="s">
        <v>225</v>
      </c>
      <c r="C32" s="119" t="s">
        <v>200</v>
      </c>
      <c r="D32" s="109">
        <v>480.4</v>
      </c>
    </row>
    <row r="33" spans="1:4" ht="56.25">
      <c r="A33" s="45">
        <v>182</v>
      </c>
      <c r="B33" s="114" t="s">
        <v>226</v>
      </c>
      <c r="C33" s="108" t="s">
        <v>319</v>
      </c>
      <c r="D33" s="100">
        <v>480.4</v>
      </c>
    </row>
    <row r="34" spans="1:4" ht="18.75">
      <c r="A34" s="117">
        <v>182</v>
      </c>
      <c r="B34" s="118" t="s">
        <v>227</v>
      </c>
      <c r="C34" s="119" t="s">
        <v>201</v>
      </c>
      <c r="D34" s="109">
        <v>4737.7</v>
      </c>
    </row>
    <row r="35" spans="1:4" ht="18.75">
      <c r="A35" s="45">
        <v>182</v>
      </c>
      <c r="B35" s="107" t="s">
        <v>279</v>
      </c>
      <c r="C35" s="108" t="s">
        <v>280</v>
      </c>
      <c r="D35" s="115">
        <v>2325.8</v>
      </c>
    </row>
    <row r="36" spans="1:4" ht="37.5">
      <c r="A36" s="45">
        <v>182</v>
      </c>
      <c r="B36" s="107" t="s">
        <v>282</v>
      </c>
      <c r="C36" s="108" t="s">
        <v>281</v>
      </c>
      <c r="D36" s="115">
        <v>2325.8</v>
      </c>
    </row>
    <row r="37" spans="1:4" ht="18.75">
      <c r="A37" s="123">
        <v>182</v>
      </c>
      <c r="B37" s="124" t="s">
        <v>283</v>
      </c>
      <c r="C37" s="125" t="s">
        <v>284</v>
      </c>
      <c r="D37" s="115">
        <v>2411.9</v>
      </c>
    </row>
    <row r="38" spans="1:4" ht="37.5">
      <c r="A38" s="45">
        <v>182</v>
      </c>
      <c r="B38" s="114" t="s">
        <v>285</v>
      </c>
      <c r="C38" s="108" t="s">
        <v>320</v>
      </c>
      <c r="D38" s="115">
        <v>2411.9</v>
      </c>
    </row>
    <row r="39" spans="1:4" ht="37.5">
      <c r="A39" s="120">
        <v>821</v>
      </c>
      <c r="B39" s="126" t="s">
        <v>228</v>
      </c>
      <c r="C39" s="122" t="s">
        <v>321</v>
      </c>
      <c r="D39" s="116">
        <v>114.4</v>
      </c>
    </row>
    <row r="40" spans="1:4" ht="112.5">
      <c r="A40" s="45">
        <v>821</v>
      </c>
      <c r="B40" s="114" t="s">
        <v>229</v>
      </c>
      <c r="C40" s="108" t="s">
        <v>202</v>
      </c>
      <c r="D40" s="110">
        <v>114.4</v>
      </c>
    </row>
    <row r="41" spans="1:4" ht="93.75">
      <c r="A41" s="45">
        <v>821</v>
      </c>
      <c r="B41" s="114" t="s">
        <v>286</v>
      </c>
      <c r="C41" s="108" t="s">
        <v>287</v>
      </c>
      <c r="D41" s="100">
        <v>114.4</v>
      </c>
    </row>
    <row r="42" spans="1:4" ht="75">
      <c r="A42" s="45">
        <v>821</v>
      </c>
      <c r="B42" s="114" t="s">
        <v>322</v>
      </c>
      <c r="C42" s="108" t="s">
        <v>323</v>
      </c>
      <c r="D42" s="100">
        <v>114.4</v>
      </c>
    </row>
    <row r="43" spans="1:4" ht="18.75">
      <c r="A43" s="178">
        <v>992</v>
      </c>
      <c r="B43" s="179" t="s">
        <v>444</v>
      </c>
      <c r="C43" s="180" t="s">
        <v>445</v>
      </c>
      <c r="D43" s="181">
        <v>3</v>
      </c>
    </row>
    <row r="44" spans="1:4" ht="56.25">
      <c r="A44" s="123">
        <v>992</v>
      </c>
      <c r="B44" s="124" t="s">
        <v>446</v>
      </c>
      <c r="C44" s="125" t="s">
        <v>447</v>
      </c>
      <c r="D44" s="115">
        <v>3</v>
      </c>
    </row>
    <row r="45" spans="1:4" ht="18.75">
      <c r="A45" s="120"/>
      <c r="B45" s="126" t="s">
        <v>324</v>
      </c>
      <c r="C45" s="122" t="s">
        <v>325</v>
      </c>
      <c r="D45" s="116">
        <v>7895.7</v>
      </c>
    </row>
    <row r="46" spans="1:4" ht="37.5">
      <c r="A46" s="45">
        <v>992</v>
      </c>
      <c r="B46" s="114" t="s">
        <v>327</v>
      </c>
      <c r="C46" s="108" t="s">
        <v>326</v>
      </c>
      <c r="D46" s="115">
        <v>7889.7</v>
      </c>
    </row>
    <row r="47" spans="1:4" ht="37.5">
      <c r="A47" s="45">
        <v>992</v>
      </c>
      <c r="B47" s="107" t="s">
        <v>230</v>
      </c>
      <c r="C47" s="108" t="s">
        <v>328</v>
      </c>
      <c r="D47" s="115">
        <v>1266.1</v>
      </c>
    </row>
    <row r="48" spans="1:4" ht="18.75">
      <c r="A48" s="45">
        <v>992</v>
      </c>
      <c r="B48" s="107" t="s">
        <v>231</v>
      </c>
      <c r="C48" s="108" t="s">
        <v>203</v>
      </c>
      <c r="D48" s="100">
        <v>1266.1</v>
      </c>
    </row>
    <row r="49" spans="1:4" ht="37.5">
      <c r="A49" s="45">
        <v>992</v>
      </c>
      <c r="B49" s="114" t="s">
        <v>232</v>
      </c>
      <c r="C49" s="108" t="s">
        <v>329</v>
      </c>
      <c r="D49" s="100">
        <v>1266.1</v>
      </c>
    </row>
    <row r="50" spans="1:4" ht="37.5">
      <c r="A50" s="45">
        <v>992</v>
      </c>
      <c r="B50" s="114" t="s">
        <v>233</v>
      </c>
      <c r="C50" s="108" t="s">
        <v>204</v>
      </c>
      <c r="D50" s="115">
        <v>6539.4</v>
      </c>
    </row>
    <row r="51" spans="1:4" ht="18.75">
      <c r="A51" s="45">
        <v>992</v>
      </c>
      <c r="B51" s="107" t="s">
        <v>234</v>
      </c>
      <c r="C51" s="108" t="s">
        <v>205</v>
      </c>
      <c r="D51" s="100">
        <v>6539.4</v>
      </c>
    </row>
    <row r="52" spans="1:4" ht="18.75">
      <c r="A52" s="45">
        <v>992</v>
      </c>
      <c r="B52" s="107" t="s">
        <v>235</v>
      </c>
      <c r="C52" s="108" t="s">
        <v>330</v>
      </c>
      <c r="D52" s="100">
        <v>6539.4</v>
      </c>
    </row>
    <row r="53" spans="1:4" ht="37.5">
      <c r="A53" s="123">
        <v>992</v>
      </c>
      <c r="B53" s="124" t="s">
        <v>236</v>
      </c>
      <c r="C53" s="125" t="s">
        <v>331</v>
      </c>
      <c r="D53" s="115">
        <v>84.2</v>
      </c>
    </row>
    <row r="54" spans="1:4" ht="37.5">
      <c r="A54" s="45">
        <v>992</v>
      </c>
      <c r="B54" s="114" t="s">
        <v>237</v>
      </c>
      <c r="C54" s="113" t="s">
        <v>206</v>
      </c>
      <c r="D54" s="100">
        <v>80.4</v>
      </c>
    </row>
    <row r="55" spans="1:4" ht="56.25">
      <c r="A55" s="45">
        <v>992</v>
      </c>
      <c r="B55" s="114" t="s">
        <v>238</v>
      </c>
      <c r="C55" s="108" t="s">
        <v>30</v>
      </c>
      <c r="D55" s="100">
        <v>80.4</v>
      </c>
    </row>
    <row r="56" spans="1:4" ht="37.5">
      <c r="A56" s="45">
        <v>992</v>
      </c>
      <c r="B56" s="114" t="s">
        <v>239</v>
      </c>
      <c r="C56" s="108" t="s">
        <v>207</v>
      </c>
      <c r="D56" s="100">
        <v>3.8</v>
      </c>
    </row>
    <row r="57" spans="1:4" ht="37.5">
      <c r="A57" s="45">
        <v>992</v>
      </c>
      <c r="B57" s="114" t="s">
        <v>240</v>
      </c>
      <c r="C57" s="108" t="s">
        <v>31</v>
      </c>
      <c r="D57" s="100">
        <v>3.8</v>
      </c>
    </row>
    <row r="58" spans="1:4" ht="18.75">
      <c r="A58" s="120">
        <v>992</v>
      </c>
      <c r="B58" s="121" t="s">
        <v>241</v>
      </c>
      <c r="C58" s="122" t="str">
        <f>LOWER("ПРОЧИЕ БЕЗВОЗМЕЗДНЫЕ ПОСТУПЛЕНИЯ")</f>
        <v>прочие безвозмездные поступления</v>
      </c>
      <c r="D58" s="116">
        <v>3.7</v>
      </c>
    </row>
    <row r="59" spans="1:4" ht="37.5">
      <c r="A59" s="45">
        <v>992</v>
      </c>
      <c r="B59" s="107" t="s">
        <v>242</v>
      </c>
      <c r="C59" s="108" t="s">
        <v>332</v>
      </c>
      <c r="D59" s="100">
        <v>3.7</v>
      </c>
    </row>
    <row r="60" spans="1:4" ht="37.5">
      <c r="A60" s="45">
        <v>992</v>
      </c>
      <c r="B60" s="107" t="s">
        <v>243</v>
      </c>
      <c r="C60" s="108" t="s">
        <v>332</v>
      </c>
      <c r="D60" s="100">
        <v>3.7</v>
      </c>
    </row>
    <row r="61" spans="1:4" ht="112.5">
      <c r="A61" s="120">
        <v>992</v>
      </c>
      <c r="B61" s="126" t="s">
        <v>244</v>
      </c>
      <c r="C61" s="127" t="s">
        <v>333</v>
      </c>
      <c r="D61" s="116">
        <v>2.3</v>
      </c>
    </row>
    <row r="62" spans="1:7" ht="93.75">
      <c r="A62" s="45">
        <v>992</v>
      </c>
      <c r="B62" s="114" t="s">
        <v>245</v>
      </c>
      <c r="C62" s="113" t="s">
        <v>208</v>
      </c>
      <c r="D62" s="100">
        <v>2.3</v>
      </c>
      <c r="G62" t="s">
        <v>288</v>
      </c>
    </row>
    <row r="63" spans="1:4" ht="75">
      <c r="A63" s="45">
        <v>992</v>
      </c>
      <c r="B63" s="114" t="s">
        <v>246</v>
      </c>
      <c r="C63" s="108" t="s">
        <v>209</v>
      </c>
      <c r="D63" s="100">
        <v>2.3</v>
      </c>
    </row>
    <row r="64" spans="1:4" ht="75">
      <c r="A64" s="45">
        <v>992</v>
      </c>
      <c r="B64" s="114" t="s">
        <v>247</v>
      </c>
      <c r="C64" s="113" t="s">
        <v>210</v>
      </c>
      <c r="D64" s="100">
        <v>2.3</v>
      </c>
    </row>
    <row r="66" spans="2:4" ht="18.75">
      <c r="B66" s="23" t="s">
        <v>290</v>
      </c>
      <c r="D66" s="23" t="s">
        <v>291</v>
      </c>
    </row>
  </sheetData>
  <sheetProtection/>
  <mergeCells count="7">
    <mergeCell ref="D9:D10"/>
    <mergeCell ref="B3:D3"/>
    <mergeCell ref="C1:D1"/>
    <mergeCell ref="B2:D2"/>
    <mergeCell ref="A9:B9"/>
    <mergeCell ref="C9:C10"/>
    <mergeCell ref="A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9.8515625" style="23" customWidth="1"/>
    <col min="2" max="2" width="23.00390625" style="23" customWidth="1"/>
    <col min="3" max="3" width="29.00390625" style="23" customWidth="1"/>
    <col min="4" max="4" width="27.00390625" style="23" customWidth="1"/>
    <col min="5" max="6" width="9.140625" style="23" customWidth="1"/>
  </cols>
  <sheetData>
    <row r="1" spans="2:9" ht="18.75" customHeight="1">
      <c r="B1" s="222" t="s">
        <v>182</v>
      </c>
      <c r="C1" s="222"/>
      <c r="D1" s="222"/>
      <c r="E1" s="30"/>
      <c r="F1" s="30"/>
      <c r="G1" s="30"/>
      <c r="H1" s="30"/>
      <c r="I1" s="30"/>
    </row>
    <row r="2" spans="2:9" ht="59.25" customHeight="1">
      <c r="B2" s="222" t="s">
        <v>293</v>
      </c>
      <c r="C2" s="222"/>
      <c r="D2" s="222"/>
      <c r="E2" s="30"/>
      <c r="F2" s="30"/>
      <c r="G2" s="30"/>
      <c r="H2" s="30"/>
      <c r="I2" s="30"/>
    </row>
    <row r="3" spans="2:9" ht="18.75" customHeight="1">
      <c r="B3" s="222" t="s">
        <v>552</v>
      </c>
      <c r="C3" s="222"/>
      <c r="D3" s="222"/>
      <c r="E3" s="30"/>
      <c r="F3" s="30"/>
      <c r="G3" s="30"/>
      <c r="H3" s="30"/>
      <c r="I3" s="30"/>
    </row>
    <row r="7" spans="1:9" ht="64.5" customHeight="1">
      <c r="A7" s="224" t="s">
        <v>467</v>
      </c>
      <c r="B7" s="224"/>
      <c r="C7" s="224"/>
      <c r="D7" s="224"/>
      <c r="E7" s="41"/>
      <c r="F7" s="41"/>
      <c r="G7" s="40"/>
      <c r="H7" s="40"/>
      <c r="I7" s="40"/>
    </row>
    <row r="8" ht="18.75">
      <c r="D8" s="94" t="s">
        <v>34</v>
      </c>
    </row>
    <row r="9" spans="1:4" ht="75">
      <c r="A9" s="45" t="s">
        <v>59</v>
      </c>
      <c r="B9" s="45" t="s">
        <v>151</v>
      </c>
      <c r="C9" s="77" t="s">
        <v>179</v>
      </c>
      <c r="D9" s="77" t="s">
        <v>39</v>
      </c>
    </row>
    <row r="10" spans="1:4" ht="18.75">
      <c r="A10" s="91" t="s">
        <v>174</v>
      </c>
      <c r="B10" s="91">
        <v>82.6</v>
      </c>
      <c r="C10" s="91">
        <v>82.6</v>
      </c>
      <c r="D10" s="78">
        <f>C10/B10*100</f>
        <v>100</v>
      </c>
    </row>
    <row r="14" spans="1:5" ht="18.75">
      <c r="A14" s="1" t="s">
        <v>290</v>
      </c>
      <c r="B14" s="1"/>
      <c r="C14" s="1"/>
      <c r="D14" s="5"/>
      <c r="E14" s="1" t="s">
        <v>291</v>
      </c>
    </row>
  </sheetData>
  <sheetProtection/>
  <mergeCells count="4">
    <mergeCell ref="B1:D1"/>
    <mergeCell ref="B2:D2"/>
    <mergeCell ref="B3:D3"/>
    <mergeCell ref="A7: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6.28125" style="1" customWidth="1"/>
    <col min="2" max="2" width="24.8515625" style="1" customWidth="1"/>
    <col min="3" max="3" width="38.140625" style="1" customWidth="1"/>
    <col min="4" max="4" width="14.7109375" style="5" customWidth="1"/>
    <col min="5" max="5" width="11.28125" style="5" customWidth="1"/>
    <col min="6" max="7" width="9.140625" style="0" customWidth="1"/>
  </cols>
  <sheetData>
    <row r="1" spans="3:5" ht="18.75" customHeight="1">
      <c r="C1" s="222" t="s">
        <v>278</v>
      </c>
      <c r="D1" s="222"/>
      <c r="E1" s="222"/>
    </row>
    <row r="2" spans="3:5" ht="45.75" customHeight="1">
      <c r="C2" s="222" t="s">
        <v>293</v>
      </c>
      <c r="D2" s="222"/>
      <c r="E2" s="222"/>
    </row>
    <row r="3" spans="3:5" ht="18.75" customHeight="1">
      <c r="C3" s="222" t="s">
        <v>551</v>
      </c>
      <c r="D3" s="222"/>
      <c r="E3" s="222"/>
    </row>
    <row r="4" spans="4:5" ht="18.75">
      <c r="D4" s="2"/>
      <c r="E4" s="3"/>
    </row>
    <row r="5" spans="4:5" ht="18.75">
      <c r="D5" s="2"/>
      <c r="E5" s="3"/>
    </row>
    <row r="6" spans="1:5" ht="51" customHeight="1">
      <c r="A6" s="247" t="s">
        <v>465</v>
      </c>
      <c r="B6" s="247"/>
      <c r="C6" s="247"/>
      <c r="D6" s="247"/>
      <c r="E6" s="247"/>
    </row>
    <row r="7" spans="4:5" ht="33" customHeight="1">
      <c r="D7" s="4"/>
      <c r="E7" s="94"/>
    </row>
    <row r="8" spans="1:5" ht="87" customHeight="1">
      <c r="A8" s="13" t="s">
        <v>15</v>
      </c>
      <c r="B8" s="13" t="s">
        <v>25</v>
      </c>
      <c r="C8" s="6" t="s">
        <v>26</v>
      </c>
      <c r="D8" s="7" t="s">
        <v>466</v>
      </c>
      <c r="E8" s="7" t="s">
        <v>27</v>
      </c>
    </row>
    <row r="9" spans="1:5" ht="18.75">
      <c r="A9" s="10" t="s">
        <v>20</v>
      </c>
      <c r="B9" s="26" t="s">
        <v>38</v>
      </c>
      <c r="C9" s="27" t="s">
        <v>38</v>
      </c>
      <c r="D9" s="12" t="s">
        <v>38</v>
      </c>
      <c r="E9" s="9">
        <v>0</v>
      </c>
    </row>
    <row r="10" spans="1:5" ht="18.75">
      <c r="A10" s="8"/>
      <c r="B10" s="14"/>
      <c r="C10" s="15" t="s">
        <v>21</v>
      </c>
      <c r="D10" s="9"/>
      <c r="E10" s="9">
        <v>0</v>
      </c>
    </row>
    <row r="11" spans="1:5" ht="18.75">
      <c r="A11" s="16"/>
      <c r="B11" s="16"/>
      <c r="C11" s="17"/>
      <c r="D11" s="18"/>
      <c r="E11" s="19"/>
    </row>
    <row r="12" spans="4:5" ht="18.75">
      <c r="D12" s="2"/>
      <c r="E12" s="2"/>
    </row>
    <row r="13" spans="1:5" ht="21.75" customHeight="1">
      <c r="A13" s="23"/>
      <c r="B13" s="20"/>
      <c r="C13" s="20"/>
      <c r="D13" s="224"/>
      <c r="E13" s="224"/>
    </row>
    <row r="14" spans="1:5" ht="18.75">
      <c r="A14" s="1" t="s">
        <v>295</v>
      </c>
      <c r="E14" s="1" t="s">
        <v>291</v>
      </c>
    </row>
    <row r="15" spans="4:5" ht="18.75">
      <c r="D15" s="2"/>
      <c r="E15" s="2"/>
    </row>
    <row r="16" spans="4:5" ht="18.75">
      <c r="D16" s="2"/>
      <c r="E16" s="2"/>
    </row>
    <row r="17" spans="1:5" ht="18.75">
      <c r="A17" s="248"/>
      <c r="B17" s="248"/>
      <c r="C17" s="248"/>
      <c r="D17" s="2"/>
      <c r="E17" s="2"/>
    </row>
    <row r="18" spans="1:5" ht="18.75">
      <c r="A18" s="23"/>
      <c r="B18" s="20"/>
      <c r="C18" s="20"/>
      <c r="D18" s="224"/>
      <c r="E18" s="224"/>
    </row>
    <row r="19" spans="1:5" ht="18.75">
      <c r="A19" s="24"/>
      <c r="B19" s="24"/>
      <c r="C19" s="24"/>
      <c r="D19" s="24"/>
      <c r="E19" s="24"/>
    </row>
    <row r="20" spans="4:5" ht="18.75">
      <c r="D20" s="2"/>
      <c r="E20" s="2"/>
    </row>
    <row r="21" spans="4:5" ht="18.75">
      <c r="D21" s="2"/>
      <c r="E21" s="2"/>
    </row>
    <row r="22" spans="4:5" ht="18.75">
      <c r="D22" s="2"/>
      <c r="E22" s="2"/>
    </row>
    <row r="23" spans="4:5" ht="18.75">
      <c r="D23" s="2"/>
      <c r="E23" s="2"/>
    </row>
  </sheetData>
  <sheetProtection/>
  <mergeCells count="7">
    <mergeCell ref="C3:E3"/>
    <mergeCell ref="C2:E2"/>
    <mergeCell ref="C1:E1"/>
    <mergeCell ref="D18:E18"/>
    <mergeCell ref="A6:E6"/>
    <mergeCell ref="D13:E13"/>
    <mergeCell ref="A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70" zoomScaleNormal="70" zoomScalePageLayoutView="0" workbookViewId="0" topLeftCell="A1">
      <selection activeCell="D8" sqref="D8:D9"/>
    </sheetView>
  </sheetViews>
  <sheetFormatPr defaultColWidth="9.140625" defaultRowHeight="15"/>
  <cols>
    <col min="1" max="1" width="34.8515625" style="1" customWidth="1"/>
    <col min="2" max="2" width="55.00390625" style="1" customWidth="1"/>
    <col min="3" max="3" width="16.421875" style="1" customWidth="1"/>
    <col min="4" max="4" width="18.140625" style="1" bestFit="1" customWidth="1"/>
    <col min="5" max="5" width="15.421875" style="5" hidden="1" customWidth="1"/>
    <col min="6" max="6" width="18.28125" style="5" hidden="1" customWidth="1"/>
    <col min="7" max="7" width="15.00390625" style="5" customWidth="1"/>
    <col min="8" max="8" width="9.140625" style="0" customWidth="1"/>
    <col min="10" max="10" width="9.8515625" style="0" bestFit="1" customWidth="1"/>
  </cols>
  <sheetData>
    <row r="1" spans="2:7" ht="18.75">
      <c r="B1" s="222" t="s">
        <v>33</v>
      </c>
      <c r="C1" s="222"/>
      <c r="D1" s="222"/>
      <c r="E1" s="222"/>
      <c r="F1" s="222"/>
      <c r="G1" s="222"/>
    </row>
    <row r="2" spans="2:7" ht="44.25" customHeight="1">
      <c r="B2" s="222" t="s">
        <v>292</v>
      </c>
      <c r="C2" s="222"/>
      <c r="D2" s="222"/>
      <c r="E2" s="222"/>
      <c r="F2" s="222"/>
      <c r="G2" s="222"/>
    </row>
    <row r="3" spans="2:7" ht="18.75">
      <c r="B3" s="222" t="s">
        <v>553</v>
      </c>
      <c r="C3" s="222"/>
      <c r="D3" s="222"/>
      <c r="E3" s="222"/>
      <c r="F3" s="222"/>
      <c r="G3" s="222"/>
    </row>
    <row r="4" spans="2:7" ht="18.75">
      <c r="B4" s="11"/>
      <c r="C4" s="11"/>
      <c r="D4" s="11"/>
      <c r="E4" s="3"/>
      <c r="F4" s="3"/>
      <c r="G4" s="3"/>
    </row>
    <row r="5" spans="2:7" ht="18.75">
      <c r="B5" s="11"/>
      <c r="C5" s="11"/>
      <c r="D5" s="11"/>
      <c r="E5" s="3"/>
      <c r="F5" s="3"/>
      <c r="G5" s="3"/>
    </row>
    <row r="6" spans="1:7" ht="50.25" customHeight="1">
      <c r="A6" s="234" t="s">
        <v>448</v>
      </c>
      <c r="B6" s="234"/>
      <c r="C6" s="234"/>
      <c r="D6" s="234"/>
      <c r="E6" s="234"/>
      <c r="F6" s="234"/>
      <c r="G6" s="234"/>
    </row>
    <row r="7" spans="2:7" ht="18.75" customHeight="1">
      <c r="B7" s="11"/>
      <c r="C7" s="11"/>
      <c r="D7" s="11"/>
      <c r="E7" s="2"/>
      <c r="G7" s="2" t="s">
        <v>34</v>
      </c>
    </row>
    <row r="8" spans="1:7" ht="15" customHeight="1">
      <c r="A8" s="235" t="s">
        <v>120</v>
      </c>
      <c r="B8" s="237" t="s">
        <v>149</v>
      </c>
      <c r="C8" s="220" t="s">
        <v>449</v>
      </c>
      <c r="D8" s="220" t="s">
        <v>450</v>
      </c>
      <c r="E8" s="220" t="s">
        <v>28</v>
      </c>
      <c r="F8" s="220" t="s">
        <v>40</v>
      </c>
      <c r="G8" s="220" t="s">
        <v>39</v>
      </c>
    </row>
    <row r="9" spans="1:7" ht="123.75" customHeight="1">
      <c r="A9" s="236"/>
      <c r="B9" s="238"/>
      <c r="C9" s="221"/>
      <c r="D9" s="221"/>
      <c r="E9" s="221"/>
      <c r="F9" s="221"/>
      <c r="G9" s="233"/>
    </row>
    <row r="10" spans="1:10" ht="18.75">
      <c r="A10" s="133" t="s">
        <v>127</v>
      </c>
      <c r="B10" s="134" t="s">
        <v>139</v>
      </c>
      <c r="C10" s="135">
        <v>6392.5</v>
      </c>
      <c r="D10" s="130">
        <v>7009</v>
      </c>
      <c r="E10" s="131">
        <v>109263200</v>
      </c>
      <c r="F10" s="131">
        <v>107932855.95</v>
      </c>
      <c r="G10" s="132">
        <f>D10/C10*100</f>
        <v>109.64411419632383</v>
      </c>
      <c r="J10" s="25"/>
    </row>
    <row r="11" spans="1:7" ht="18.75">
      <c r="A11" s="54" t="s">
        <v>128</v>
      </c>
      <c r="B11" s="36" t="s">
        <v>140</v>
      </c>
      <c r="C11" s="50">
        <v>615</v>
      </c>
      <c r="D11" s="51">
        <v>668.9</v>
      </c>
      <c r="E11" s="52">
        <v>40449300</v>
      </c>
      <c r="F11" s="52">
        <v>40997484.86</v>
      </c>
      <c r="G11" s="53">
        <f aca="true" t="shared" si="0" ref="G11:G31">D11/C11*100</f>
        <v>108.76422764227642</v>
      </c>
    </row>
    <row r="12" spans="1:7" ht="35.25" customHeight="1">
      <c r="A12" s="54" t="s">
        <v>129</v>
      </c>
      <c r="B12" s="225" t="s">
        <v>141</v>
      </c>
      <c r="C12" s="226">
        <v>710.2</v>
      </c>
      <c r="D12" s="227">
        <v>837.8</v>
      </c>
      <c r="E12" s="52">
        <v>18528600</v>
      </c>
      <c r="F12" s="52">
        <v>18899610.5</v>
      </c>
      <c r="G12" s="230">
        <f t="shared" si="0"/>
        <v>117.96676992396506</v>
      </c>
    </row>
    <row r="13" spans="1:7" ht="29.25" customHeight="1">
      <c r="A13" s="54" t="s">
        <v>130</v>
      </c>
      <c r="B13" s="225"/>
      <c r="C13" s="226"/>
      <c r="D13" s="228"/>
      <c r="E13" s="52">
        <v>18528600</v>
      </c>
      <c r="F13" s="52">
        <v>18899610.5</v>
      </c>
      <c r="G13" s="231"/>
    </row>
    <row r="14" spans="1:7" ht="26.25" customHeight="1">
      <c r="A14" s="54" t="s">
        <v>131</v>
      </c>
      <c r="B14" s="225"/>
      <c r="C14" s="226"/>
      <c r="D14" s="228"/>
      <c r="E14" s="52">
        <v>17160700</v>
      </c>
      <c r="F14" s="52">
        <v>17531030.31</v>
      </c>
      <c r="G14" s="231"/>
    </row>
    <row r="15" spans="1:7" ht="27.75" customHeight="1">
      <c r="A15" s="54" t="s">
        <v>132</v>
      </c>
      <c r="B15" s="225"/>
      <c r="C15" s="226"/>
      <c r="D15" s="229"/>
      <c r="E15" s="52">
        <v>127800</v>
      </c>
      <c r="F15" s="52">
        <v>128444.33</v>
      </c>
      <c r="G15" s="232"/>
    </row>
    <row r="16" spans="1:7" ht="18.75">
      <c r="A16" s="54" t="s">
        <v>133</v>
      </c>
      <c r="B16" s="36" t="s">
        <v>142</v>
      </c>
      <c r="C16" s="50">
        <v>163</v>
      </c>
      <c r="D16" s="51">
        <v>166.9</v>
      </c>
      <c r="E16" s="52">
        <v>1238500</v>
      </c>
      <c r="F16" s="52">
        <v>1238500.35</v>
      </c>
      <c r="G16" s="53">
        <f t="shared" si="0"/>
        <v>102.39263803680983</v>
      </c>
    </row>
    <row r="17" spans="1:7" ht="77.25" customHeight="1">
      <c r="A17" s="54" t="s">
        <v>134</v>
      </c>
      <c r="B17" s="36" t="s">
        <v>143</v>
      </c>
      <c r="C17" s="50">
        <v>522</v>
      </c>
      <c r="D17" s="51">
        <v>480.4</v>
      </c>
      <c r="E17" s="52">
        <v>1600</v>
      </c>
      <c r="F17" s="52">
        <v>1635.51</v>
      </c>
      <c r="G17" s="53">
        <f t="shared" si="0"/>
        <v>92.03065134099616</v>
      </c>
    </row>
    <row r="18" spans="1:7" ht="18.75">
      <c r="A18" s="55" t="s">
        <v>135</v>
      </c>
      <c r="B18" s="36" t="s">
        <v>144</v>
      </c>
      <c r="C18" s="50">
        <v>4265</v>
      </c>
      <c r="D18" s="51">
        <v>4737.7</v>
      </c>
      <c r="E18" s="52">
        <v>5371800</v>
      </c>
      <c r="F18" s="52">
        <v>5402036.54</v>
      </c>
      <c r="G18" s="53">
        <f t="shared" si="0"/>
        <v>111.08323563892144</v>
      </c>
    </row>
    <row r="19" spans="1:7" ht="56.25">
      <c r="A19" s="124" t="s">
        <v>289</v>
      </c>
      <c r="B19" s="125" t="str">
        <f>LOWER("ДОХОДЫ ОТ ИСПОЛЬЗОВАНИЯ ИМУЩЕСТВА, НАХОДЯЩЕГОСЯ В ГОСУДАРСТВЕННОЙ И МУНИЦИПАЛЬНОЙ СОБСТВЕННОСТИ")</f>
        <v>доходы от использования имущества, находящегося в государственной и муниципальной собственности</v>
      </c>
      <c r="C19" s="50">
        <v>114.3</v>
      </c>
      <c r="D19" s="51">
        <v>114.4</v>
      </c>
      <c r="E19" s="52">
        <v>1966100</v>
      </c>
      <c r="F19" s="52">
        <v>2038821.19</v>
      </c>
      <c r="G19" s="53">
        <f t="shared" si="0"/>
        <v>100.08748906386703</v>
      </c>
    </row>
    <row r="20" spans="1:7" ht="18.75">
      <c r="A20" s="182" t="s">
        <v>451</v>
      </c>
      <c r="B20" s="125" t="s">
        <v>452</v>
      </c>
      <c r="C20" s="177">
        <v>3</v>
      </c>
      <c r="D20" s="51">
        <v>3</v>
      </c>
      <c r="E20" s="52"/>
      <c r="F20" s="52"/>
      <c r="G20" s="53">
        <f t="shared" si="0"/>
        <v>100</v>
      </c>
    </row>
    <row r="21" spans="1:7" ht="18.75">
      <c r="A21" s="128" t="s">
        <v>136</v>
      </c>
      <c r="B21" s="129" t="s">
        <v>145</v>
      </c>
      <c r="C21" s="130">
        <v>7895.6</v>
      </c>
      <c r="D21" s="130">
        <v>7895.7</v>
      </c>
      <c r="E21" s="131">
        <v>145000</v>
      </c>
      <c r="F21" s="131">
        <v>145188.28</v>
      </c>
      <c r="G21" s="132">
        <f t="shared" si="0"/>
        <v>100.0012665281929</v>
      </c>
    </row>
    <row r="22" spans="1:7" ht="56.25">
      <c r="A22" s="215" t="s">
        <v>546</v>
      </c>
      <c r="B22" s="216" t="s">
        <v>547</v>
      </c>
      <c r="C22" s="217">
        <v>7889.7</v>
      </c>
      <c r="D22" s="217">
        <v>7889.7</v>
      </c>
      <c r="E22" s="218"/>
      <c r="F22" s="218"/>
      <c r="G22" s="219">
        <f t="shared" si="0"/>
        <v>100</v>
      </c>
    </row>
    <row r="23" spans="1:7" ht="65.25" customHeight="1">
      <c r="A23" s="55" t="s">
        <v>121</v>
      </c>
      <c r="B23" s="44" t="s">
        <v>122</v>
      </c>
      <c r="C23" s="50">
        <v>1266.1</v>
      </c>
      <c r="D23" s="51">
        <v>1266.1</v>
      </c>
      <c r="E23" s="52">
        <v>145000</v>
      </c>
      <c r="F23" s="52">
        <v>145188.28</v>
      </c>
      <c r="G23" s="53">
        <f t="shared" si="0"/>
        <v>100</v>
      </c>
    </row>
    <row r="24" spans="1:7" ht="60" customHeight="1">
      <c r="A24" s="55" t="s">
        <v>123</v>
      </c>
      <c r="B24" s="44" t="s">
        <v>146</v>
      </c>
      <c r="C24" s="50">
        <v>6539.4</v>
      </c>
      <c r="D24" s="51">
        <v>6539.4</v>
      </c>
      <c r="E24" s="52">
        <v>145000</v>
      </c>
      <c r="F24" s="52">
        <v>145189.18</v>
      </c>
      <c r="G24" s="53">
        <f t="shared" si="0"/>
        <v>100</v>
      </c>
    </row>
    <row r="25" spans="1:7" ht="18.75">
      <c r="A25" s="54" t="s">
        <v>124</v>
      </c>
      <c r="B25" s="44" t="s">
        <v>29</v>
      </c>
      <c r="C25" s="50">
        <v>6539.4</v>
      </c>
      <c r="D25" s="51">
        <v>6539.4</v>
      </c>
      <c r="E25" s="52"/>
      <c r="F25" s="52">
        <v>-0.9</v>
      </c>
      <c r="G25" s="53">
        <f t="shared" si="0"/>
        <v>100</v>
      </c>
    </row>
    <row r="26" spans="1:7" ht="37.5">
      <c r="A26" s="54" t="s">
        <v>548</v>
      </c>
      <c r="B26" s="213" t="s">
        <v>549</v>
      </c>
      <c r="C26" s="214">
        <v>84.2</v>
      </c>
      <c r="D26" s="51">
        <v>84.2</v>
      </c>
      <c r="E26" s="52"/>
      <c r="F26" s="52"/>
      <c r="G26" s="53">
        <f t="shared" si="0"/>
        <v>100</v>
      </c>
    </row>
    <row r="27" spans="1:7" ht="75" customHeight="1">
      <c r="A27" s="54" t="s">
        <v>125</v>
      </c>
      <c r="B27" s="44" t="s">
        <v>30</v>
      </c>
      <c r="C27" s="50">
        <v>80.4</v>
      </c>
      <c r="D27" s="51">
        <v>80.4</v>
      </c>
      <c r="E27" s="52">
        <v>14966900</v>
      </c>
      <c r="F27" s="52">
        <v>14995524.57</v>
      </c>
      <c r="G27" s="53">
        <f t="shared" si="0"/>
        <v>100</v>
      </c>
    </row>
    <row r="28" spans="1:7" ht="66" customHeight="1">
      <c r="A28" s="54" t="s">
        <v>126</v>
      </c>
      <c r="B28" s="44" t="s">
        <v>31</v>
      </c>
      <c r="C28" s="50">
        <v>3.8</v>
      </c>
      <c r="D28" s="51">
        <v>3.8</v>
      </c>
      <c r="E28" s="52">
        <v>3431900</v>
      </c>
      <c r="F28" s="52">
        <v>3444484.2</v>
      </c>
      <c r="G28" s="53">
        <f t="shared" si="0"/>
        <v>100</v>
      </c>
    </row>
    <row r="29" spans="1:7" ht="41.25" customHeight="1">
      <c r="A29" s="54" t="s">
        <v>137</v>
      </c>
      <c r="B29" s="36" t="s">
        <v>32</v>
      </c>
      <c r="C29" s="50">
        <v>3.6</v>
      </c>
      <c r="D29" s="51">
        <v>3.7</v>
      </c>
      <c r="E29" s="52">
        <v>3431900</v>
      </c>
      <c r="F29" s="52">
        <v>3444484.2</v>
      </c>
      <c r="G29" s="53">
        <f t="shared" si="0"/>
        <v>102.77777777777779</v>
      </c>
    </row>
    <row r="30" spans="1:7" ht="100.5" customHeight="1">
      <c r="A30" s="54" t="s">
        <v>138</v>
      </c>
      <c r="B30" s="36" t="s">
        <v>147</v>
      </c>
      <c r="C30" s="50">
        <v>2.3</v>
      </c>
      <c r="D30" s="51">
        <v>2.3</v>
      </c>
      <c r="E30" s="52">
        <v>11535000</v>
      </c>
      <c r="F30" s="52">
        <v>11551040.37</v>
      </c>
      <c r="G30" s="53">
        <f t="shared" si="0"/>
        <v>100</v>
      </c>
    </row>
    <row r="31" spans="1:7" ht="18.75">
      <c r="A31" s="48"/>
      <c r="B31" s="36" t="s">
        <v>148</v>
      </c>
      <c r="C31" s="50">
        <v>14288.1</v>
      </c>
      <c r="D31" s="51">
        <v>14904.7</v>
      </c>
      <c r="E31" s="52">
        <v>4235000</v>
      </c>
      <c r="F31" s="52">
        <v>4250986.88</v>
      </c>
      <c r="G31" s="53">
        <f t="shared" si="0"/>
        <v>104.3154793149544</v>
      </c>
    </row>
    <row r="34" spans="1:4" ht="18.75">
      <c r="A34" s="1" t="s">
        <v>290</v>
      </c>
      <c r="D34" s="1" t="s">
        <v>291</v>
      </c>
    </row>
  </sheetData>
  <sheetProtection/>
  <mergeCells count="15">
    <mergeCell ref="B1:G1"/>
    <mergeCell ref="B2:G2"/>
    <mergeCell ref="B3:G3"/>
    <mergeCell ref="A6:G6"/>
    <mergeCell ref="A8:A9"/>
    <mergeCell ref="B8:B9"/>
    <mergeCell ref="C8:C9"/>
    <mergeCell ref="D8:D9"/>
    <mergeCell ref="E8:E9"/>
    <mergeCell ref="B12:B15"/>
    <mergeCell ref="C12:C15"/>
    <mergeCell ref="D12:D15"/>
    <mergeCell ref="G12:G15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zoomScale="70" zoomScaleNormal="70" zoomScalePageLayoutView="0" workbookViewId="0" topLeftCell="A1">
      <selection activeCell="E7" sqref="E7:E8"/>
    </sheetView>
  </sheetViews>
  <sheetFormatPr defaultColWidth="9.140625" defaultRowHeight="15"/>
  <cols>
    <col min="1" max="1" width="6.57421875" style="1" customWidth="1"/>
    <col min="2" max="2" width="17.00390625" style="1" customWidth="1"/>
    <col min="3" max="3" width="53.140625" style="5" customWidth="1"/>
    <col min="4" max="4" width="14.7109375" style="5" customWidth="1"/>
    <col min="5" max="5" width="16.00390625" style="5" customWidth="1"/>
    <col min="6" max="6" width="18.28125" style="5" customWidth="1"/>
    <col min="7" max="7" width="13.28125" style="0" customWidth="1"/>
    <col min="9" max="9" width="16.7109375" style="0" customWidth="1"/>
  </cols>
  <sheetData>
    <row r="1" spans="3:6" ht="18.75">
      <c r="C1" s="222" t="s">
        <v>18</v>
      </c>
      <c r="D1" s="222"/>
      <c r="E1" s="222"/>
      <c r="F1" s="222"/>
    </row>
    <row r="2" spans="3:6" ht="29.25" customHeight="1">
      <c r="C2" s="222" t="s">
        <v>292</v>
      </c>
      <c r="D2" s="222"/>
      <c r="E2" s="222"/>
      <c r="F2" s="222"/>
    </row>
    <row r="3" spans="3:6" ht="18.75" customHeight="1">
      <c r="C3" s="222" t="s">
        <v>553</v>
      </c>
      <c r="D3" s="222"/>
      <c r="E3" s="222"/>
      <c r="F3" s="222"/>
    </row>
    <row r="4" spans="3:6" ht="18.75">
      <c r="C4" s="2"/>
      <c r="D4" s="2"/>
      <c r="E4" s="2"/>
      <c r="F4" s="3"/>
    </row>
    <row r="5" spans="1:6" ht="41.25" customHeight="1">
      <c r="A5" s="234" t="s">
        <v>453</v>
      </c>
      <c r="B5" s="234"/>
      <c r="C5" s="234"/>
      <c r="D5" s="234"/>
      <c r="E5" s="234"/>
      <c r="F5" s="234"/>
    </row>
    <row r="6" spans="3:6" ht="18.75">
      <c r="C6" s="4"/>
      <c r="D6" s="4"/>
      <c r="E6" s="4"/>
      <c r="F6" s="5" t="s">
        <v>34</v>
      </c>
    </row>
    <row r="7" spans="1:6" ht="15" customHeight="1">
      <c r="A7" s="241" t="s">
        <v>15</v>
      </c>
      <c r="B7" s="237" t="s">
        <v>22</v>
      </c>
      <c r="C7" s="220" t="s">
        <v>150</v>
      </c>
      <c r="D7" s="220" t="s">
        <v>454</v>
      </c>
      <c r="E7" s="220" t="s">
        <v>455</v>
      </c>
      <c r="F7" s="220" t="s">
        <v>39</v>
      </c>
    </row>
    <row r="8" spans="1:6" ht="120" customHeight="1">
      <c r="A8" s="242"/>
      <c r="B8" s="238"/>
      <c r="C8" s="221"/>
      <c r="D8" s="221"/>
      <c r="E8" s="221"/>
      <c r="F8" s="221"/>
    </row>
    <row r="9" spans="1:9" ht="18.75">
      <c r="A9" s="47"/>
      <c r="B9" s="47"/>
      <c r="C9" s="129" t="s">
        <v>86</v>
      </c>
      <c r="D9" s="136">
        <v>15308</v>
      </c>
      <c r="E9" s="136">
        <v>14721.9</v>
      </c>
      <c r="F9" s="137">
        <f>E9/D9*100</f>
        <v>96.17128298928664</v>
      </c>
      <c r="G9" s="25"/>
      <c r="I9" s="25"/>
    </row>
    <row r="10" spans="1:9" ht="18.75">
      <c r="A10" s="47"/>
      <c r="B10" s="47"/>
      <c r="C10" s="35" t="s">
        <v>19</v>
      </c>
      <c r="D10" s="98"/>
      <c r="E10" s="98"/>
      <c r="F10" s="9"/>
      <c r="I10" s="33"/>
    </row>
    <row r="11" spans="1:9" ht="18.75">
      <c r="A11" s="139" t="s">
        <v>87</v>
      </c>
      <c r="B11" s="139" t="s">
        <v>88</v>
      </c>
      <c r="C11" s="140" t="s">
        <v>14</v>
      </c>
      <c r="D11" s="136">
        <v>4867.2</v>
      </c>
      <c r="E11" s="136">
        <v>4765.4</v>
      </c>
      <c r="F11" s="137">
        <f aca="true" t="shared" si="0" ref="F11:F36">E11/D11*100</f>
        <v>97.90844838921761</v>
      </c>
      <c r="I11" s="33"/>
    </row>
    <row r="12" spans="1:9" ht="61.5" customHeight="1">
      <c r="A12" s="103"/>
      <c r="B12" s="102" t="s">
        <v>89</v>
      </c>
      <c r="C12" s="56" t="s">
        <v>13</v>
      </c>
      <c r="D12" s="105">
        <v>708.8</v>
      </c>
      <c r="E12" s="105">
        <v>708.8</v>
      </c>
      <c r="F12" s="9">
        <f t="shared" si="0"/>
        <v>100</v>
      </c>
      <c r="I12" s="33"/>
    </row>
    <row r="13" spans="1:9" ht="93.75">
      <c r="A13" s="103"/>
      <c r="B13" s="102" t="s">
        <v>90</v>
      </c>
      <c r="C13" s="56" t="s">
        <v>44</v>
      </c>
      <c r="D13" s="105">
        <v>2546.4</v>
      </c>
      <c r="E13" s="105">
        <v>2477.9</v>
      </c>
      <c r="F13" s="9">
        <f t="shared" si="0"/>
        <v>97.30992774112472</v>
      </c>
      <c r="I13" s="33"/>
    </row>
    <row r="14" spans="1:9" ht="75">
      <c r="A14" s="103"/>
      <c r="B14" s="102" t="s">
        <v>91</v>
      </c>
      <c r="C14" s="56" t="s">
        <v>42</v>
      </c>
      <c r="D14" s="105">
        <v>13.3</v>
      </c>
      <c r="E14" s="105">
        <v>13.3</v>
      </c>
      <c r="F14" s="9">
        <f t="shared" si="0"/>
        <v>100</v>
      </c>
      <c r="I14" s="33"/>
    </row>
    <row r="15" spans="1:9" ht="37.5">
      <c r="A15" s="103"/>
      <c r="B15" s="102" t="s">
        <v>337</v>
      </c>
      <c r="C15" s="56" t="s">
        <v>338</v>
      </c>
      <c r="D15" s="105">
        <v>40</v>
      </c>
      <c r="E15" s="105">
        <v>40</v>
      </c>
      <c r="F15" s="9">
        <f t="shared" si="0"/>
        <v>100</v>
      </c>
      <c r="I15" s="33"/>
    </row>
    <row r="16" spans="1:9" ht="18.75">
      <c r="A16" s="103"/>
      <c r="B16" s="102" t="s">
        <v>456</v>
      </c>
      <c r="C16" s="56" t="s">
        <v>457</v>
      </c>
      <c r="D16" s="105">
        <v>10</v>
      </c>
      <c r="E16" s="105">
        <v>0</v>
      </c>
      <c r="F16" s="9">
        <f t="shared" si="0"/>
        <v>0</v>
      </c>
      <c r="I16" s="33"/>
    </row>
    <row r="17" spans="1:9" ht="18.75">
      <c r="A17" s="103"/>
      <c r="B17" s="102" t="s">
        <v>92</v>
      </c>
      <c r="C17" s="39" t="s">
        <v>12</v>
      </c>
      <c r="D17" s="105">
        <v>1548.7</v>
      </c>
      <c r="E17" s="105">
        <v>1525.4</v>
      </c>
      <c r="F17" s="9">
        <f t="shared" si="0"/>
        <v>98.49551236520954</v>
      </c>
      <c r="I17" s="33"/>
    </row>
    <row r="18" spans="1:9" ht="18.75">
      <c r="A18" s="138" t="s">
        <v>93</v>
      </c>
      <c r="B18" s="139" t="s">
        <v>94</v>
      </c>
      <c r="C18" s="129" t="s">
        <v>35</v>
      </c>
      <c r="D18" s="136">
        <v>80.4</v>
      </c>
      <c r="E18" s="136">
        <v>80.4</v>
      </c>
      <c r="F18" s="137">
        <f t="shared" si="0"/>
        <v>100</v>
      </c>
      <c r="I18" s="33"/>
    </row>
    <row r="19" spans="1:9" ht="37.5">
      <c r="A19" s="103"/>
      <c r="B19" s="102" t="s">
        <v>95</v>
      </c>
      <c r="C19" s="39" t="s">
        <v>16</v>
      </c>
      <c r="D19" s="105">
        <v>80.4</v>
      </c>
      <c r="E19" s="105">
        <v>80.4</v>
      </c>
      <c r="F19" s="9">
        <f t="shared" si="0"/>
        <v>100</v>
      </c>
      <c r="I19" s="33"/>
    </row>
    <row r="20" spans="1:9" ht="37.5">
      <c r="A20" s="138" t="s">
        <v>96</v>
      </c>
      <c r="B20" s="139" t="s">
        <v>97</v>
      </c>
      <c r="C20" s="140" t="s">
        <v>51</v>
      </c>
      <c r="D20" s="136">
        <v>103.7</v>
      </c>
      <c r="E20" s="136">
        <v>103.6</v>
      </c>
      <c r="F20" s="137">
        <f t="shared" si="0"/>
        <v>99.90356798457087</v>
      </c>
      <c r="I20" s="33"/>
    </row>
    <row r="21" spans="1:9" ht="75">
      <c r="A21" s="183"/>
      <c r="B21" s="184" t="s">
        <v>458</v>
      </c>
      <c r="C21" s="185" t="s">
        <v>459</v>
      </c>
      <c r="D21" s="186">
        <v>78.6</v>
      </c>
      <c r="E21" s="186">
        <v>78.6</v>
      </c>
      <c r="F21" s="187">
        <f t="shared" si="0"/>
        <v>100</v>
      </c>
      <c r="I21" s="33"/>
    </row>
    <row r="22" spans="1:9" ht="56.25">
      <c r="A22" s="103"/>
      <c r="B22" s="102" t="s">
        <v>98</v>
      </c>
      <c r="C22" s="56" t="s">
        <v>52</v>
      </c>
      <c r="D22" s="105">
        <v>25.1</v>
      </c>
      <c r="E22" s="105">
        <v>25</v>
      </c>
      <c r="F22" s="9">
        <f t="shared" si="0"/>
        <v>99.601593625498</v>
      </c>
      <c r="I22" s="33"/>
    </row>
    <row r="23" spans="1:9" ht="18.75">
      <c r="A23" s="138" t="s">
        <v>99</v>
      </c>
      <c r="B23" s="139" t="s">
        <v>100</v>
      </c>
      <c r="C23" s="129" t="s">
        <v>11</v>
      </c>
      <c r="D23" s="136">
        <v>5761.7</v>
      </c>
      <c r="E23" s="136">
        <v>5386.6</v>
      </c>
      <c r="F23" s="137">
        <f t="shared" si="0"/>
        <v>93.48976864467086</v>
      </c>
      <c r="I23" s="33"/>
    </row>
    <row r="24" spans="1:9" ht="18.75">
      <c r="A24" s="103"/>
      <c r="B24" s="102" t="s">
        <v>101</v>
      </c>
      <c r="C24" s="39" t="s">
        <v>36</v>
      </c>
      <c r="D24" s="105">
        <v>5731.6</v>
      </c>
      <c r="E24" s="105">
        <v>5356.5</v>
      </c>
      <c r="F24" s="9">
        <f t="shared" si="0"/>
        <v>93.45557959383069</v>
      </c>
      <c r="I24" s="33"/>
    </row>
    <row r="25" spans="1:9" ht="37.5">
      <c r="A25" s="103"/>
      <c r="B25" s="102" t="s">
        <v>102</v>
      </c>
      <c r="C25" s="39" t="s">
        <v>10</v>
      </c>
      <c r="D25" s="105">
        <v>30.1</v>
      </c>
      <c r="E25" s="105">
        <v>30.1</v>
      </c>
      <c r="F25" s="9">
        <f t="shared" si="0"/>
        <v>100</v>
      </c>
      <c r="I25" s="33"/>
    </row>
    <row r="26" spans="1:9" ht="18.75">
      <c r="A26" s="138" t="s">
        <v>103</v>
      </c>
      <c r="B26" s="139" t="s">
        <v>104</v>
      </c>
      <c r="C26" s="129" t="s">
        <v>9</v>
      </c>
      <c r="D26" s="136">
        <v>1290.3</v>
      </c>
      <c r="E26" s="136">
        <v>1261.9</v>
      </c>
      <c r="F26" s="137">
        <f t="shared" si="0"/>
        <v>97.79896148182594</v>
      </c>
      <c r="I26" s="33"/>
    </row>
    <row r="27" spans="1:9" ht="18.75">
      <c r="A27" s="103"/>
      <c r="B27" s="102" t="s">
        <v>105</v>
      </c>
      <c r="C27" s="39" t="s">
        <v>8</v>
      </c>
      <c r="D27" s="105">
        <v>38.7</v>
      </c>
      <c r="E27" s="105">
        <v>38.6</v>
      </c>
      <c r="F27" s="9">
        <f t="shared" si="0"/>
        <v>99.74160206718345</v>
      </c>
      <c r="I27" s="33"/>
    </row>
    <row r="28" spans="1:9" ht="18.75">
      <c r="A28" s="103"/>
      <c r="B28" s="102" t="s">
        <v>106</v>
      </c>
      <c r="C28" s="39" t="s">
        <v>7</v>
      </c>
      <c r="D28" s="105">
        <v>1251.6</v>
      </c>
      <c r="E28" s="105">
        <v>1223.3</v>
      </c>
      <c r="F28" s="9">
        <f t="shared" si="0"/>
        <v>97.73889421540429</v>
      </c>
      <c r="I28" s="33"/>
    </row>
    <row r="29" spans="1:9" ht="18.75">
      <c r="A29" s="138" t="s">
        <v>107</v>
      </c>
      <c r="B29" s="139" t="s">
        <v>108</v>
      </c>
      <c r="C29" s="129" t="s">
        <v>6</v>
      </c>
      <c r="D29" s="136">
        <v>10.4</v>
      </c>
      <c r="E29" s="136">
        <v>10</v>
      </c>
      <c r="F29" s="137">
        <f t="shared" si="0"/>
        <v>96.15384615384615</v>
      </c>
      <c r="I29" s="33"/>
    </row>
    <row r="30" spans="1:9" ht="37.5">
      <c r="A30" s="103"/>
      <c r="B30" s="102" t="s">
        <v>109</v>
      </c>
      <c r="C30" s="141" t="s">
        <v>5</v>
      </c>
      <c r="D30" s="105">
        <v>10.4</v>
      </c>
      <c r="E30" s="105">
        <v>10</v>
      </c>
      <c r="F30" s="9">
        <f t="shared" si="0"/>
        <v>96.15384615384615</v>
      </c>
      <c r="I30" s="33"/>
    </row>
    <row r="31" spans="1:9" ht="18.75">
      <c r="A31" s="138" t="s">
        <v>110</v>
      </c>
      <c r="B31" s="139" t="s">
        <v>111</v>
      </c>
      <c r="C31" s="129" t="s">
        <v>112</v>
      </c>
      <c r="D31" s="136">
        <v>3111.4</v>
      </c>
      <c r="E31" s="136">
        <v>3034.8</v>
      </c>
      <c r="F31" s="137">
        <f t="shared" si="0"/>
        <v>97.53808574918044</v>
      </c>
      <c r="I31" s="33"/>
    </row>
    <row r="32" spans="1:9" ht="18.75">
      <c r="A32" s="103"/>
      <c r="B32" s="102" t="s">
        <v>113</v>
      </c>
      <c r="C32" s="39" t="s">
        <v>4</v>
      </c>
      <c r="D32" s="105">
        <v>3111.4</v>
      </c>
      <c r="E32" s="105">
        <v>3034.8</v>
      </c>
      <c r="F32" s="9">
        <f t="shared" si="0"/>
        <v>97.53808574918044</v>
      </c>
      <c r="I32" s="33"/>
    </row>
    <row r="33" spans="1:9" ht="18.75">
      <c r="A33" s="138" t="s">
        <v>294</v>
      </c>
      <c r="B33" s="139" t="s">
        <v>334</v>
      </c>
      <c r="C33" s="169" t="s">
        <v>336</v>
      </c>
      <c r="D33" s="136">
        <v>81.9</v>
      </c>
      <c r="E33" s="136">
        <v>78.3</v>
      </c>
      <c r="F33" s="137">
        <f t="shared" si="0"/>
        <v>95.60439560439559</v>
      </c>
      <c r="I33" s="33"/>
    </row>
    <row r="34" spans="1:9" ht="18.75">
      <c r="A34" s="103"/>
      <c r="B34" s="102" t="s">
        <v>334</v>
      </c>
      <c r="C34" s="168" t="s">
        <v>336</v>
      </c>
      <c r="D34" s="105">
        <v>81.3</v>
      </c>
      <c r="E34" s="105">
        <v>78.3</v>
      </c>
      <c r="F34" s="9">
        <f t="shared" si="0"/>
        <v>96.30996309963099</v>
      </c>
      <c r="I34" s="33"/>
    </row>
    <row r="35" spans="1:9" ht="37.5">
      <c r="A35" s="138" t="s">
        <v>335</v>
      </c>
      <c r="B35" s="139" t="s">
        <v>114</v>
      </c>
      <c r="C35" s="142" t="s">
        <v>1</v>
      </c>
      <c r="D35" s="136">
        <v>1</v>
      </c>
      <c r="E35" s="136">
        <v>0.9</v>
      </c>
      <c r="F35" s="137">
        <f t="shared" si="0"/>
        <v>90</v>
      </c>
      <c r="I35" s="33"/>
    </row>
    <row r="36" spans="1:9" ht="37.5">
      <c r="A36" s="104"/>
      <c r="B36" s="102" t="s">
        <v>115</v>
      </c>
      <c r="C36" s="57" t="s">
        <v>0</v>
      </c>
      <c r="D36" s="105">
        <v>1</v>
      </c>
      <c r="E36" s="105">
        <v>0.9</v>
      </c>
      <c r="F36" s="9">
        <f t="shared" si="0"/>
        <v>90</v>
      </c>
      <c r="I36" s="33"/>
    </row>
    <row r="37" spans="1:9" ht="18.75">
      <c r="A37" s="37"/>
      <c r="B37" s="37"/>
      <c r="C37" s="38"/>
      <c r="D37" s="37"/>
      <c r="E37" s="37"/>
      <c r="F37" s="58"/>
      <c r="I37" s="33"/>
    </row>
    <row r="38" spans="1:9" ht="18.75">
      <c r="A38" s="1" t="s">
        <v>295</v>
      </c>
      <c r="C38" s="1"/>
      <c r="E38" s="37"/>
      <c r="F38" s="1" t="s">
        <v>291</v>
      </c>
      <c r="I38" s="33"/>
    </row>
    <row r="39" spans="1:9" ht="18.75">
      <c r="A39" s="37"/>
      <c r="B39" s="37"/>
      <c r="C39" s="38"/>
      <c r="D39" s="37"/>
      <c r="E39" s="37"/>
      <c r="F39" s="58"/>
      <c r="I39" s="33"/>
    </row>
    <row r="40" spans="3:9" ht="18.75">
      <c r="C40" s="1"/>
      <c r="E40" s="37"/>
      <c r="F40" s="1"/>
      <c r="I40" s="33"/>
    </row>
    <row r="41" spans="1:9" ht="18.75">
      <c r="A41" s="37"/>
      <c r="B41" s="37"/>
      <c r="C41" s="38"/>
      <c r="D41" s="37"/>
      <c r="E41" s="37"/>
      <c r="F41" s="58"/>
      <c r="I41" s="33"/>
    </row>
    <row r="42" spans="1:9" ht="18.75">
      <c r="A42" s="37"/>
      <c r="B42" s="37"/>
      <c r="C42" s="38"/>
      <c r="D42" s="37"/>
      <c r="E42" s="37"/>
      <c r="F42" s="58"/>
      <c r="I42" s="33"/>
    </row>
    <row r="43" spans="1:9" ht="18.75">
      <c r="A43" s="37"/>
      <c r="B43" s="37"/>
      <c r="C43" s="38"/>
      <c r="D43" s="37"/>
      <c r="E43" s="37"/>
      <c r="F43" s="58"/>
      <c r="I43" s="33"/>
    </row>
    <row r="44" spans="1:9" ht="18.75">
      <c r="A44" s="37"/>
      <c r="B44" s="37"/>
      <c r="C44" s="38"/>
      <c r="D44" s="37"/>
      <c r="E44" s="37"/>
      <c r="F44" s="58"/>
      <c r="I44" s="33"/>
    </row>
    <row r="45" spans="1:9" ht="18.75">
      <c r="A45" s="37"/>
      <c r="B45" s="37"/>
      <c r="C45" s="38"/>
      <c r="D45" s="37"/>
      <c r="E45" s="37"/>
      <c r="F45" s="58"/>
      <c r="I45" s="33"/>
    </row>
    <row r="46" spans="1:9" ht="18.75">
      <c r="A46" s="37"/>
      <c r="B46" s="37"/>
      <c r="C46" s="38"/>
      <c r="D46" s="37"/>
      <c r="E46" s="37"/>
      <c r="F46" s="58"/>
      <c r="I46" s="33"/>
    </row>
    <row r="50" spans="1:5" ht="18.75">
      <c r="A50" s="23"/>
      <c r="B50" s="59"/>
      <c r="C50" s="20"/>
      <c r="D50" s="224"/>
      <c r="E50" s="224"/>
    </row>
    <row r="51" spans="1:5" ht="18.75">
      <c r="A51" s="24"/>
      <c r="B51" s="24"/>
      <c r="C51" s="24"/>
      <c r="D51" s="24"/>
      <c r="E51" s="24"/>
    </row>
    <row r="54" spans="1:5" ht="20.25" customHeight="1">
      <c r="A54" s="239"/>
      <c r="B54" s="239"/>
      <c r="C54" s="239"/>
      <c r="D54" s="28"/>
      <c r="E54" s="28"/>
    </row>
    <row r="55" spans="1:5" ht="17.25" customHeight="1">
      <c r="A55" s="240"/>
      <c r="B55" s="240"/>
      <c r="C55" s="240"/>
      <c r="D55" s="29"/>
      <c r="E55" s="29"/>
    </row>
    <row r="56" spans="1:5" ht="14.25" customHeight="1">
      <c r="A56" s="239"/>
      <c r="B56" s="239"/>
      <c r="C56" s="239"/>
      <c r="D56" s="28"/>
      <c r="E56" s="28"/>
    </row>
  </sheetData>
  <sheetProtection/>
  <mergeCells count="14">
    <mergeCell ref="C1:F1"/>
    <mergeCell ref="C2:F2"/>
    <mergeCell ref="C3:F3"/>
    <mergeCell ref="A5:F5"/>
    <mergeCell ref="A7:A8"/>
    <mergeCell ref="C7:C8"/>
    <mergeCell ref="B7:B8"/>
    <mergeCell ref="D7:D8"/>
    <mergeCell ref="F7:F8"/>
    <mergeCell ref="A54:C54"/>
    <mergeCell ref="A55:C55"/>
    <mergeCell ref="A56:C56"/>
    <mergeCell ref="D50:E50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6"/>
  <sheetViews>
    <sheetView zoomScale="70" zoomScaleNormal="70" zoomScalePageLayoutView="0" workbookViewId="0" topLeftCell="A1">
      <selection activeCell="J5" sqref="I5:J5"/>
    </sheetView>
  </sheetViews>
  <sheetFormatPr defaultColWidth="9.140625" defaultRowHeight="15"/>
  <cols>
    <col min="1" max="1" width="6.28125" style="1" customWidth="1"/>
    <col min="2" max="2" width="43.421875" style="5" customWidth="1"/>
    <col min="3" max="3" width="7.00390625" style="5" customWidth="1"/>
    <col min="4" max="4" width="5.28125" style="5" customWidth="1"/>
    <col min="5" max="5" width="5.7109375" style="5" customWidth="1"/>
    <col min="6" max="6" width="19.421875" style="5" customWidth="1"/>
    <col min="7" max="7" width="6.421875" style="5" customWidth="1"/>
    <col min="8" max="8" width="15.7109375" style="5" customWidth="1"/>
    <col min="9" max="9" width="17.8515625" style="5" customWidth="1"/>
    <col min="10" max="10" width="16.00390625" style="61" customWidth="1"/>
    <col min="11" max="11" width="14.28125" style="5" customWidth="1"/>
    <col min="12" max="12" width="15.8515625" style="0" customWidth="1"/>
  </cols>
  <sheetData>
    <row r="1" spans="2:10" ht="18.75">
      <c r="B1" s="2"/>
      <c r="C1" s="2"/>
      <c r="D1" s="2"/>
      <c r="G1" s="222" t="s">
        <v>317</v>
      </c>
      <c r="H1" s="222"/>
      <c r="I1" s="222"/>
      <c r="J1" s="222"/>
    </row>
    <row r="2" spans="2:10" ht="39" customHeight="1">
      <c r="B2" s="2"/>
      <c r="C2" s="2"/>
      <c r="D2" s="2"/>
      <c r="G2" s="222" t="s">
        <v>293</v>
      </c>
      <c r="H2" s="222"/>
      <c r="I2" s="222"/>
      <c r="J2" s="222"/>
    </row>
    <row r="3" spans="2:10" ht="18.75">
      <c r="B3" s="2"/>
      <c r="C3" s="2"/>
      <c r="D3" s="2"/>
      <c r="G3" s="222" t="s">
        <v>553</v>
      </c>
      <c r="H3" s="222"/>
      <c r="I3" s="222"/>
      <c r="J3" s="222"/>
    </row>
    <row r="4" spans="2:10" ht="18.75">
      <c r="B4" s="2"/>
      <c r="C4" s="2"/>
      <c r="D4" s="2"/>
      <c r="E4" s="2"/>
      <c r="F4" s="2"/>
      <c r="G4" s="2"/>
      <c r="H4" s="2"/>
      <c r="I4" s="2"/>
      <c r="J4" s="60"/>
    </row>
    <row r="5" spans="2:10" ht="18.75">
      <c r="B5" s="2"/>
      <c r="C5" s="2"/>
      <c r="D5" s="2"/>
      <c r="E5" s="2"/>
      <c r="F5" s="2"/>
      <c r="G5" s="2"/>
      <c r="H5" s="2"/>
      <c r="I5" s="2"/>
      <c r="J5" s="60"/>
    </row>
    <row r="6" spans="1:10" ht="39" customHeight="1">
      <c r="A6" s="243" t="s">
        <v>460</v>
      </c>
      <c r="B6" s="243"/>
      <c r="C6" s="243"/>
      <c r="D6" s="243"/>
      <c r="E6" s="243"/>
      <c r="F6" s="243"/>
      <c r="G6" s="243"/>
      <c r="H6" s="243"/>
      <c r="I6" s="243"/>
      <c r="J6" s="243"/>
    </row>
    <row r="7" spans="2:10" ht="18.75">
      <c r="B7" s="4"/>
      <c r="C7" s="4"/>
      <c r="D7" s="4"/>
      <c r="E7" s="4"/>
      <c r="F7" s="4"/>
      <c r="G7" s="4"/>
      <c r="H7" s="4"/>
      <c r="I7" s="4"/>
      <c r="J7" s="61" t="s">
        <v>34</v>
      </c>
    </row>
    <row r="8" spans="1:10" ht="145.5" customHeight="1">
      <c r="A8" s="62"/>
      <c r="B8" s="63" t="s">
        <v>59</v>
      </c>
      <c r="C8" s="63" t="s">
        <v>60</v>
      </c>
      <c r="D8" s="63" t="s">
        <v>61</v>
      </c>
      <c r="E8" s="63" t="s">
        <v>62</v>
      </c>
      <c r="F8" s="63" t="s">
        <v>63</v>
      </c>
      <c r="G8" s="63" t="s">
        <v>64</v>
      </c>
      <c r="H8" s="63" t="s">
        <v>461</v>
      </c>
      <c r="I8" s="7" t="s">
        <v>455</v>
      </c>
      <c r="J8" s="7" t="s">
        <v>39</v>
      </c>
    </row>
    <row r="9" spans="1:13" ht="18.75">
      <c r="A9" s="62"/>
      <c r="B9" s="64" t="s">
        <v>41</v>
      </c>
      <c r="C9" s="65"/>
      <c r="D9" s="65"/>
      <c r="E9" s="65"/>
      <c r="F9" s="65"/>
      <c r="G9" s="65"/>
      <c r="H9" s="83">
        <v>15308</v>
      </c>
      <c r="I9" s="83">
        <v>14721.9</v>
      </c>
      <c r="J9" s="9">
        <f>I9/H9*100</f>
        <v>96.17128298928664</v>
      </c>
      <c r="K9" s="31"/>
      <c r="L9" s="32"/>
      <c r="M9" s="34"/>
    </row>
    <row r="10" spans="1:10" ht="37.5">
      <c r="A10" s="144"/>
      <c r="B10" s="140" t="s">
        <v>298</v>
      </c>
      <c r="C10" s="145" t="s">
        <v>65</v>
      </c>
      <c r="D10" s="146"/>
      <c r="E10" s="146"/>
      <c r="F10" s="146"/>
      <c r="G10" s="146"/>
      <c r="H10" s="147">
        <v>13.3</v>
      </c>
      <c r="I10" s="147">
        <v>13.3</v>
      </c>
      <c r="J10" s="137">
        <f aca="true" t="shared" si="0" ref="J10:J72">I10/H10*100</f>
        <v>100</v>
      </c>
    </row>
    <row r="11" spans="1:10" ht="18.75">
      <c r="A11" s="144">
        <v>1</v>
      </c>
      <c r="B11" s="140" t="s">
        <v>14</v>
      </c>
      <c r="C11" s="145" t="s">
        <v>65</v>
      </c>
      <c r="D11" s="146" t="s">
        <v>66</v>
      </c>
      <c r="E11" s="146"/>
      <c r="F11" s="146"/>
      <c r="G11" s="146"/>
      <c r="H11" s="147">
        <v>13.3</v>
      </c>
      <c r="I11" s="147">
        <v>13.3</v>
      </c>
      <c r="J11" s="137">
        <f t="shared" si="0"/>
        <v>100</v>
      </c>
    </row>
    <row r="12" spans="1:10" ht="102" customHeight="1">
      <c r="A12" s="62"/>
      <c r="B12" s="56" t="s">
        <v>42</v>
      </c>
      <c r="C12" s="66" t="s">
        <v>65</v>
      </c>
      <c r="D12" s="67" t="s">
        <v>66</v>
      </c>
      <c r="E12" s="65" t="s">
        <v>67</v>
      </c>
      <c r="F12" s="65" t="s">
        <v>344</v>
      </c>
      <c r="G12" s="65"/>
      <c r="H12" s="83">
        <v>13.3</v>
      </c>
      <c r="I12" s="83">
        <v>13.3</v>
      </c>
      <c r="J12" s="9">
        <f t="shared" si="0"/>
        <v>100</v>
      </c>
    </row>
    <row r="13" spans="1:10" ht="79.5" customHeight="1">
      <c r="A13" s="62"/>
      <c r="B13" s="56" t="s">
        <v>348</v>
      </c>
      <c r="C13" s="66" t="s">
        <v>65</v>
      </c>
      <c r="D13" s="67" t="s">
        <v>66</v>
      </c>
      <c r="E13" s="65" t="s">
        <v>67</v>
      </c>
      <c r="F13" s="65" t="s">
        <v>345</v>
      </c>
      <c r="G13" s="65"/>
      <c r="H13" s="83">
        <v>13.3</v>
      </c>
      <c r="I13" s="83">
        <v>13.3</v>
      </c>
      <c r="J13" s="9">
        <f t="shared" si="0"/>
        <v>100</v>
      </c>
    </row>
    <row r="14" spans="1:10" ht="56.25">
      <c r="A14" s="62"/>
      <c r="B14" s="56" t="s">
        <v>296</v>
      </c>
      <c r="C14" s="66" t="s">
        <v>65</v>
      </c>
      <c r="D14" s="67" t="s">
        <v>66</v>
      </c>
      <c r="E14" s="65" t="s">
        <v>67</v>
      </c>
      <c r="F14" s="65" t="s">
        <v>346</v>
      </c>
      <c r="G14" s="65"/>
      <c r="H14" s="83">
        <v>13.3</v>
      </c>
      <c r="I14" s="83">
        <v>13.3</v>
      </c>
      <c r="J14" s="9">
        <f t="shared" si="0"/>
        <v>100</v>
      </c>
    </row>
    <row r="15" spans="1:10" ht="37.5">
      <c r="A15" s="62"/>
      <c r="B15" s="56" t="s">
        <v>297</v>
      </c>
      <c r="C15" s="66" t="s">
        <v>65</v>
      </c>
      <c r="D15" s="67" t="s">
        <v>66</v>
      </c>
      <c r="E15" s="65" t="s">
        <v>67</v>
      </c>
      <c r="F15" s="65" t="s">
        <v>347</v>
      </c>
      <c r="G15" s="65"/>
      <c r="H15" s="83">
        <v>13.3</v>
      </c>
      <c r="I15" s="83">
        <v>13.3</v>
      </c>
      <c r="J15" s="9">
        <f t="shared" si="0"/>
        <v>100</v>
      </c>
    </row>
    <row r="16" spans="1:10" ht="18.75">
      <c r="A16" s="62"/>
      <c r="B16" s="56" t="s">
        <v>2</v>
      </c>
      <c r="C16" s="66" t="s">
        <v>65</v>
      </c>
      <c r="D16" s="67" t="s">
        <v>66</v>
      </c>
      <c r="E16" s="65" t="s">
        <v>67</v>
      </c>
      <c r="F16" s="65" t="s">
        <v>347</v>
      </c>
      <c r="G16" s="65" t="s">
        <v>68</v>
      </c>
      <c r="H16" s="83">
        <v>13.3</v>
      </c>
      <c r="I16" s="84">
        <v>13.3</v>
      </c>
      <c r="J16" s="9">
        <f t="shared" si="0"/>
        <v>100</v>
      </c>
    </row>
    <row r="17" spans="1:10" ht="56.25">
      <c r="A17" s="144"/>
      <c r="B17" s="140" t="s">
        <v>299</v>
      </c>
      <c r="C17" s="145" t="s">
        <v>69</v>
      </c>
      <c r="D17" s="146"/>
      <c r="E17" s="146"/>
      <c r="F17" s="146"/>
      <c r="G17" s="146"/>
      <c r="H17" s="147">
        <v>15294.7</v>
      </c>
      <c r="I17" s="147">
        <v>14708.6</v>
      </c>
      <c r="J17" s="137">
        <f t="shared" si="0"/>
        <v>96.1679536048435</v>
      </c>
    </row>
    <row r="18" spans="1:10" ht="18.75">
      <c r="A18" s="148"/>
      <c r="B18" s="149" t="s">
        <v>14</v>
      </c>
      <c r="C18" s="150">
        <v>992</v>
      </c>
      <c r="D18" s="151" t="s">
        <v>66</v>
      </c>
      <c r="E18" s="151"/>
      <c r="F18" s="151"/>
      <c r="G18" s="151"/>
      <c r="H18" s="152">
        <v>4853.9</v>
      </c>
      <c r="I18" s="152">
        <v>4752.1</v>
      </c>
      <c r="J18" s="154">
        <f t="shared" si="0"/>
        <v>97.9027174025011</v>
      </c>
    </row>
    <row r="19" spans="1:10" ht="75">
      <c r="A19" s="68"/>
      <c r="B19" s="56" t="s">
        <v>13</v>
      </c>
      <c r="C19" s="66" t="s">
        <v>69</v>
      </c>
      <c r="D19" s="67" t="s">
        <v>66</v>
      </c>
      <c r="E19" s="67" t="s">
        <v>70</v>
      </c>
      <c r="F19" s="67" t="s">
        <v>344</v>
      </c>
      <c r="G19" s="67"/>
      <c r="H19" s="85">
        <v>708.8</v>
      </c>
      <c r="I19" s="83">
        <v>708.8</v>
      </c>
      <c r="J19" s="9">
        <f t="shared" si="0"/>
        <v>100</v>
      </c>
    </row>
    <row r="20" spans="1:10" ht="56.25">
      <c r="A20" s="62"/>
      <c r="B20" s="56" t="s">
        <v>349</v>
      </c>
      <c r="C20" s="67" t="s">
        <v>69</v>
      </c>
      <c r="D20" s="67" t="s">
        <v>66</v>
      </c>
      <c r="E20" s="67" t="s">
        <v>70</v>
      </c>
      <c r="F20" s="67" t="s">
        <v>350</v>
      </c>
      <c r="G20" s="69"/>
      <c r="H20" s="85">
        <v>708.8</v>
      </c>
      <c r="I20" s="83">
        <v>708.8</v>
      </c>
      <c r="J20" s="9">
        <f t="shared" si="0"/>
        <v>100</v>
      </c>
    </row>
    <row r="21" spans="1:10" ht="47.25" customHeight="1">
      <c r="A21" s="62"/>
      <c r="B21" s="56" t="s">
        <v>351</v>
      </c>
      <c r="C21" s="66" t="s">
        <v>69</v>
      </c>
      <c r="D21" s="67" t="s">
        <v>66</v>
      </c>
      <c r="E21" s="67" t="s">
        <v>70</v>
      </c>
      <c r="F21" s="67" t="s">
        <v>352</v>
      </c>
      <c r="G21" s="67"/>
      <c r="H21" s="85">
        <v>708.8</v>
      </c>
      <c r="I21" s="83">
        <v>708.8</v>
      </c>
      <c r="J21" s="9">
        <f t="shared" si="0"/>
        <v>100</v>
      </c>
    </row>
    <row r="22" spans="1:10" ht="47.25" customHeight="1">
      <c r="A22" s="62"/>
      <c r="B22" s="56" t="s">
        <v>297</v>
      </c>
      <c r="C22" s="66" t="s">
        <v>69</v>
      </c>
      <c r="D22" s="67" t="s">
        <v>66</v>
      </c>
      <c r="E22" s="67" t="s">
        <v>70</v>
      </c>
      <c r="F22" s="67" t="s">
        <v>353</v>
      </c>
      <c r="G22" s="67" t="s">
        <v>71</v>
      </c>
      <c r="H22" s="85">
        <v>708.8</v>
      </c>
      <c r="I22" s="156">
        <v>708.8</v>
      </c>
      <c r="J22" s="9">
        <f t="shared" si="0"/>
        <v>100</v>
      </c>
    </row>
    <row r="23" spans="1:10" ht="47.25" customHeight="1">
      <c r="A23" s="62"/>
      <c r="B23" s="56" t="s">
        <v>462</v>
      </c>
      <c r="C23" s="66" t="s">
        <v>69</v>
      </c>
      <c r="D23" s="67" t="s">
        <v>66</v>
      </c>
      <c r="E23" s="67" t="s">
        <v>70</v>
      </c>
      <c r="F23" s="67" t="s">
        <v>353</v>
      </c>
      <c r="G23" s="67" t="s">
        <v>464</v>
      </c>
      <c r="H23" s="85">
        <v>517.1</v>
      </c>
      <c r="I23" s="156">
        <v>517.1</v>
      </c>
      <c r="J23" s="9">
        <f t="shared" si="0"/>
        <v>100</v>
      </c>
    </row>
    <row r="24" spans="1:10" ht="47.25" customHeight="1">
      <c r="A24" s="62"/>
      <c r="B24" s="56" t="s">
        <v>463</v>
      </c>
      <c r="C24" s="66" t="s">
        <v>69</v>
      </c>
      <c r="D24" s="67" t="s">
        <v>66</v>
      </c>
      <c r="E24" s="67" t="s">
        <v>70</v>
      </c>
      <c r="F24" s="67" t="s">
        <v>353</v>
      </c>
      <c r="G24" s="67" t="s">
        <v>464</v>
      </c>
      <c r="H24" s="85">
        <v>191.7</v>
      </c>
      <c r="I24" s="156">
        <v>191.7</v>
      </c>
      <c r="J24" s="9">
        <f t="shared" si="0"/>
        <v>100</v>
      </c>
    </row>
    <row r="25" spans="1:10" ht="93.75">
      <c r="A25" s="155"/>
      <c r="B25" s="149" t="s">
        <v>44</v>
      </c>
      <c r="C25" s="150" t="s">
        <v>69</v>
      </c>
      <c r="D25" s="151" t="s">
        <v>66</v>
      </c>
      <c r="E25" s="151" t="s">
        <v>72</v>
      </c>
      <c r="F25" s="151"/>
      <c r="G25" s="151"/>
      <c r="H25" s="152">
        <v>2546.4</v>
      </c>
      <c r="I25" s="153">
        <v>2477.9</v>
      </c>
      <c r="J25" s="154">
        <f t="shared" si="0"/>
        <v>97.30992774112472</v>
      </c>
    </row>
    <row r="26" spans="1:10" ht="56.25">
      <c r="A26" s="62"/>
      <c r="B26" s="56" t="s">
        <v>303</v>
      </c>
      <c r="C26" s="66" t="s">
        <v>69</v>
      </c>
      <c r="D26" s="67" t="s">
        <v>66</v>
      </c>
      <c r="E26" s="67" t="s">
        <v>72</v>
      </c>
      <c r="F26" s="67" t="s">
        <v>354</v>
      </c>
      <c r="G26" s="67"/>
      <c r="H26" s="85">
        <v>2546.4</v>
      </c>
      <c r="I26" s="83">
        <v>2477.9</v>
      </c>
      <c r="J26" s="9">
        <f t="shared" si="0"/>
        <v>97.30992774112472</v>
      </c>
    </row>
    <row r="27" spans="1:10" ht="56.25">
      <c r="A27" s="62"/>
      <c r="B27" s="56" t="s">
        <v>355</v>
      </c>
      <c r="C27" s="66" t="s">
        <v>69</v>
      </c>
      <c r="D27" s="67" t="s">
        <v>66</v>
      </c>
      <c r="E27" s="67" t="s">
        <v>72</v>
      </c>
      <c r="F27" s="67" t="s">
        <v>356</v>
      </c>
      <c r="G27" s="67"/>
      <c r="H27" s="85">
        <v>2542.6</v>
      </c>
      <c r="I27" s="85">
        <v>2474.1</v>
      </c>
      <c r="J27" s="9">
        <f t="shared" si="0"/>
        <v>97.30590733894438</v>
      </c>
    </row>
    <row r="28" spans="1:10" ht="37.5">
      <c r="A28" s="62"/>
      <c r="B28" s="43" t="s">
        <v>357</v>
      </c>
      <c r="C28" s="66" t="s">
        <v>69</v>
      </c>
      <c r="D28" s="67" t="s">
        <v>66</v>
      </c>
      <c r="E28" s="67" t="s">
        <v>72</v>
      </c>
      <c r="F28" s="67" t="s">
        <v>358</v>
      </c>
      <c r="G28" s="67"/>
      <c r="H28" s="85">
        <v>2542.6</v>
      </c>
      <c r="I28" s="85">
        <v>2474.1</v>
      </c>
      <c r="J28" s="9">
        <f t="shared" si="0"/>
        <v>97.30590733894438</v>
      </c>
    </row>
    <row r="29" spans="1:10" ht="56.25">
      <c r="A29" s="62"/>
      <c r="B29" s="56" t="s">
        <v>45</v>
      </c>
      <c r="C29" s="66" t="s">
        <v>69</v>
      </c>
      <c r="D29" s="67" t="s">
        <v>66</v>
      </c>
      <c r="E29" s="65" t="s">
        <v>72</v>
      </c>
      <c r="F29" s="67" t="s">
        <v>358</v>
      </c>
      <c r="G29" s="65" t="s">
        <v>71</v>
      </c>
      <c r="H29" s="83">
        <v>1809.5</v>
      </c>
      <c r="I29" s="83">
        <v>1802.9</v>
      </c>
      <c r="J29" s="9">
        <f t="shared" si="0"/>
        <v>99.63525835866261</v>
      </c>
    </row>
    <row r="30" spans="1:10" ht="75">
      <c r="A30" s="62"/>
      <c r="B30" s="56" t="s">
        <v>46</v>
      </c>
      <c r="C30" s="66" t="s">
        <v>69</v>
      </c>
      <c r="D30" s="67" t="s">
        <v>66</v>
      </c>
      <c r="E30" s="65" t="s">
        <v>72</v>
      </c>
      <c r="F30" s="67" t="s">
        <v>358</v>
      </c>
      <c r="G30" s="65" t="s">
        <v>73</v>
      </c>
      <c r="H30" s="83">
        <v>619.1</v>
      </c>
      <c r="I30" s="84">
        <v>557.6</v>
      </c>
      <c r="J30" s="9">
        <f t="shared" si="0"/>
        <v>90.06622516556291</v>
      </c>
    </row>
    <row r="31" spans="1:10" ht="37.5">
      <c r="A31" s="62"/>
      <c r="B31" s="56" t="s">
        <v>47</v>
      </c>
      <c r="C31" s="66" t="s">
        <v>69</v>
      </c>
      <c r="D31" s="67" t="s">
        <v>66</v>
      </c>
      <c r="E31" s="65" t="s">
        <v>72</v>
      </c>
      <c r="F31" s="67" t="s">
        <v>358</v>
      </c>
      <c r="G31" s="65" t="s">
        <v>74</v>
      </c>
      <c r="H31" s="83">
        <v>114</v>
      </c>
      <c r="I31" s="84">
        <v>113.6</v>
      </c>
      <c r="J31" s="9">
        <f t="shared" si="0"/>
        <v>99.64912280701755</v>
      </c>
    </row>
    <row r="32" spans="1:10" ht="75">
      <c r="A32" s="62"/>
      <c r="B32" s="56" t="s">
        <v>359</v>
      </c>
      <c r="C32" s="66" t="s">
        <v>69</v>
      </c>
      <c r="D32" s="67" t="s">
        <v>66</v>
      </c>
      <c r="E32" s="65" t="s">
        <v>72</v>
      </c>
      <c r="F32" s="65" t="s">
        <v>360</v>
      </c>
      <c r="G32" s="65"/>
      <c r="H32" s="83">
        <f>H33</f>
        <v>3.8</v>
      </c>
      <c r="I32" s="83">
        <f>I33</f>
        <v>3.8</v>
      </c>
      <c r="J32" s="9">
        <f t="shared" si="0"/>
        <v>100</v>
      </c>
    </row>
    <row r="33" spans="1:10" ht="75">
      <c r="A33" s="62"/>
      <c r="B33" s="56" t="s">
        <v>361</v>
      </c>
      <c r="C33" s="66" t="s">
        <v>69</v>
      </c>
      <c r="D33" s="67" t="s">
        <v>66</v>
      </c>
      <c r="E33" s="65" t="s">
        <v>72</v>
      </c>
      <c r="F33" s="65" t="s">
        <v>362</v>
      </c>
      <c r="G33" s="65"/>
      <c r="H33" s="83">
        <f>H34</f>
        <v>3.8</v>
      </c>
      <c r="I33" s="83">
        <f>I34</f>
        <v>3.8</v>
      </c>
      <c r="J33" s="9">
        <f t="shared" si="0"/>
        <v>100</v>
      </c>
    </row>
    <row r="34" spans="1:14" ht="75">
      <c r="A34" s="62"/>
      <c r="B34" s="56" t="s">
        <v>46</v>
      </c>
      <c r="C34" s="66" t="s">
        <v>69</v>
      </c>
      <c r="D34" s="67" t="s">
        <v>66</v>
      </c>
      <c r="E34" s="65" t="s">
        <v>72</v>
      </c>
      <c r="F34" s="65" t="s">
        <v>362</v>
      </c>
      <c r="G34" s="65" t="s">
        <v>73</v>
      </c>
      <c r="H34" s="83">
        <v>3.8</v>
      </c>
      <c r="I34" s="84">
        <v>3.8</v>
      </c>
      <c r="J34" s="9">
        <f t="shared" si="0"/>
        <v>100</v>
      </c>
      <c r="N34" t="s">
        <v>288</v>
      </c>
    </row>
    <row r="35" spans="1:10" ht="37.5">
      <c r="A35" s="148"/>
      <c r="B35" s="149" t="s">
        <v>339</v>
      </c>
      <c r="C35" s="150" t="s">
        <v>69</v>
      </c>
      <c r="D35" s="151" t="s">
        <v>66</v>
      </c>
      <c r="E35" s="157" t="s">
        <v>75</v>
      </c>
      <c r="F35" s="157"/>
      <c r="G35" s="157"/>
      <c r="H35" s="153">
        <v>40</v>
      </c>
      <c r="I35" s="158">
        <v>40</v>
      </c>
      <c r="J35" s="154">
        <f t="shared" si="0"/>
        <v>100</v>
      </c>
    </row>
    <row r="36" spans="1:10" ht="56.25">
      <c r="A36" s="62"/>
      <c r="B36" s="56" t="s">
        <v>340</v>
      </c>
      <c r="C36" s="66" t="s">
        <v>69</v>
      </c>
      <c r="D36" s="67" t="s">
        <v>66</v>
      </c>
      <c r="E36" s="65" t="s">
        <v>75</v>
      </c>
      <c r="F36" s="65" t="s">
        <v>354</v>
      </c>
      <c r="G36" s="65"/>
      <c r="H36" s="83">
        <v>40</v>
      </c>
      <c r="I36" s="84">
        <v>40</v>
      </c>
      <c r="J36" s="9">
        <f t="shared" si="0"/>
        <v>100</v>
      </c>
    </row>
    <row r="37" spans="1:10" ht="75">
      <c r="A37" s="62"/>
      <c r="B37" s="56" t="s">
        <v>341</v>
      </c>
      <c r="C37" s="66" t="s">
        <v>69</v>
      </c>
      <c r="D37" s="67" t="s">
        <v>66</v>
      </c>
      <c r="E37" s="65" t="s">
        <v>75</v>
      </c>
      <c r="F37" s="65" t="s">
        <v>482</v>
      </c>
      <c r="G37" s="65"/>
      <c r="H37" s="83">
        <v>40</v>
      </c>
      <c r="I37" s="84">
        <v>40</v>
      </c>
      <c r="J37" s="9">
        <f t="shared" si="0"/>
        <v>100</v>
      </c>
    </row>
    <row r="38" spans="1:10" ht="187.5">
      <c r="A38" s="62"/>
      <c r="B38" s="56" t="s">
        <v>342</v>
      </c>
      <c r="C38" s="66" t="s">
        <v>69</v>
      </c>
      <c r="D38" s="67" t="s">
        <v>66</v>
      </c>
      <c r="E38" s="65" t="s">
        <v>75</v>
      </c>
      <c r="F38" s="65" t="s">
        <v>483</v>
      </c>
      <c r="G38" s="65"/>
      <c r="H38" s="83">
        <v>40</v>
      </c>
      <c r="I38" s="101">
        <v>40</v>
      </c>
      <c r="J38" s="9">
        <f t="shared" si="0"/>
        <v>100</v>
      </c>
    </row>
    <row r="39" spans="1:10" ht="37.5">
      <c r="A39" s="62"/>
      <c r="B39" s="56" t="s">
        <v>297</v>
      </c>
      <c r="C39" s="66" t="s">
        <v>69</v>
      </c>
      <c r="D39" s="67" t="s">
        <v>66</v>
      </c>
      <c r="E39" s="65" t="s">
        <v>75</v>
      </c>
      <c r="F39" s="65" t="s">
        <v>343</v>
      </c>
      <c r="G39" s="65"/>
      <c r="H39" s="83">
        <v>40</v>
      </c>
      <c r="I39" s="188">
        <v>40</v>
      </c>
      <c r="J39" s="9">
        <f t="shared" si="0"/>
        <v>100</v>
      </c>
    </row>
    <row r="40" spans="1:10" ht="75">
      <c r="A40" s="62"/>
      <c r="B40" s="56" t="s">
        <v>46</v>
      </c>
      <c r="C40" s="66" t="s">
        <v>69</v>
      </c>
      <c r="D40" s="67" t="s">
        <v>66</v>
      </c>
      <c r="E40" s="65" t="s">
        <v>75</v>
      </c>
      <c r="F40" s="65" t="s">
        <v>343</v>
      </c>
      <c r="G40" s="65" t="s">
        <v>73</v>
      </c>
      <c r="H40" s="83">
        <v>40</v>
      </c>
      <c r="I40" s="188">
        <v>40</v>
      </c>
      <c r="J40" s="9">
        <f t="shared" si="0"/>
        <v>100</v>
      </c>
    </row>
    <row r="41" spans="1:10" ht="18.75">
      <c r="A41" s="189"/>
      <c r="B41" s="190" t="s">
        <v>457</v>
      </c>
      <c r="C41" s="191" t="s">
        <v>69</v>
      </c>
      <c r="D41" s="192" t="s">
        <v>66</v>
      </c>
      <c r="E41" s="193" t="s">
        <v>418</v>
      </c>
      <c r="F41" s="193"/>
      <c r="G41" s="193"/>
      <c r="H41" s="194">
        <v>10</v>
      </c>
      <c r="I41" s="195">
        <v>0</v>
      </c>
      <c r="J41" s="196">
        <v>0</v>
      </c>
    </row>
    <row r="42" spans="1:10" ht="56.25">
      <c r="A42" s="62"/>
      <c r="B42" s="56" t="s">
        <v>484</v>
      </c>
      <c r="C42" s="66" t="s">
        <v>69</v>
      </c>
      <c r="D42" s="67" t="s">
        <v>66</v>
      </c>
      <c r="E42" s="65" t="s">
        <v>418</v>
      </c>
      <c r="F42" s="65" t="s">
        <v>354</v>
      </c>
      <c r="G42" s="65"/>
      <c r="H42" s="83">
        <v>10</v>
      </c>
      <c r="I42" s="188">
        <v>0</v>
      </c>
      <c r="J42" s="9">
        <v>0</v>
      </c>
    </row>
    <row r="43" spans="1:10" ht="37.5">
      <c r="A43" s="62"/>
      <c r="B43" s="56" t="s">
        <v>485</v>
      </c>
      <c r="C43" s="66" t="s">
        <v>69</v>
      </c>
      <c r="D43" s="67" t="s">
        <v>66</v>
      </c>
      <c r="E43" s="65" t="s">
        <v>418</v>
      </c>
      <c r="F43" s="65" t="s">
        <v>486</v>
      </c>
      <c r="G43" s="65"/>
      <c r="H43" s="83">
        <v>10</v>
      </c>
      <c r="I43" s="188">
        <v>0</v>
      </c>
      <c r="J43" s="9">
        <v>0</v>
      </c>
    </row>
    <row r="44" spans="1:10" ht="37.5">
      <c r="A44" s="62"/>
      <c r="B44" s="56" t="s">
        <v>487</v>
      </c>
      <c r="C44" s="66" t="s">
        <v>69</v>
      </c>
      <c r="D44" s="67" t="s">
        <v>66</v>
      </c>
      <c r="E44" s="65" t="s">
        <v>418</v>
      </c>
      <c r="F44" s="65" t="s">
        <v>488</v>
      </c>
      <c r="G44" s="65"/>
      <c r="H44" s="83">
        <v>10</v>
      </c>
      <c r="I44" s="188">
        <v>0</v>
      </c>
      <c r="J44" s="9">
        <v>0</v>
      </c>
    </row>
    <row r="45" spans="1:10" ht="18.75">
      <c r="A45" s="62"/>
      <c r="B45" s="56" t="s">
        <v>489</v>
      </c>
      <c r="C45" s="66" t="s">
        <v>69</v>
      </c>
      <c r="D45" s="67" t="s">
        <v>66</v>
      </c>
      <c r="E45" s="65" t="s">
        <v>418</v>
      </c>
      <c r="F45" s="65" t="s">
        <v>488</v>
      </c>
      <c r="G45" s="65" t="s">
        <v>490</v>
      </c>
      <c r="H45" s="83">
        <v>10</v>
      </c>
      <c r="I45" s="188">
        <v>0</v>
      </c>
      <c r="J45" s="9">
        <v>0</v>
      </c>
    </row>
    <row r="46" spans="1:10" ht="37.5">
      <c r="A46" s="155"/>
      <c r="B46" s="149" t="s">
        <v>12</v>
      </c>
      <c r="C46" s="150" t="s">
        <v>69</v>
      </c>
      <c r="D46" s="151" t="s">
        <v>66</v>
      </c>
      <c r="E46" s="157" t="s">
        <v>76</v>
      </c>
      <c r="F46" s="157"/>
      <c r="G46" s="157"/>
      <c r="H46" s="153">
        <v>1548.7</v>
      </c>
      <c r="I46" s="153">
        <v>1525.4</v>
      </c>
      <c r="J46" s="154">
        <f t="shared" si="0"/>
        <v>98.49551236520954</v>
      </c>
    </row>
    <row r="47" spans="1:10" ht="56.25">
      <c r="A47" s="62"/>
      <c r="B47" s="56" t="s">
        <v>303</v>
      </c>
      <c r="C47" s="66" t="s">
        <v>69</v>
      </c>
      <c r="D47" s="67" t="s">
        <v>66</v>
      </c>
      <c r="E47" s="65" t="s">
        <v>76</v>
      </c>
      <c r="F47" s="65" t="s">
        <v>354</v>
      </c>
      <c r="G47" s="65"/>
      <c r="H47" s="83">
        <v>1548.7</v>
      </c>
      <c r="I47" s="83">
        <v>1525.4</v>
      </c>
      <c r="J47" s="9">
        <f t="shared" si="0"/>
        <v>98.49551236520954</v>
      </c>
    </row>
    <row r="48" spans="1:10" ht="37.5">
      <c r="A48" s="62"/>
      <c r="B48" s="56" t="s">
        <v>378</v>
      </c>
      <c r="C48" s="66" t="s">
        <v>69</v>
      </c>
      <c r="D48" s="67" t="s">
        <v>66</v>
      </c>
      <c r="E48" s="65" t="s">
        <v>76</v>
      </c>
      <c r="F48" s="65" t="s">
        <v>364</v>
      </c>
      <c r="G48" s="65"/>
      <c r="H48" s="83">
        <v>1429.2</v>
      </c>
      <c r="I48" s="83">
        <v>1419.6</v>
      </c>
      <c r="J48" s="9">
        <f t="shared" si="0"/>
        <v>99.32829554995801</v>
      </c>
    </row>
    <row r="49" spans="1:10" ht="56.25">
      <c r="A49" s="62"/>
      <c r="B49" s="43" t="s">
        <v>365</v>
      </c>
      <c r="C49" s="66" t="s">
        <v>69</v>
      </c>
      <c r="D49" s="67" t="s">
        <v>66</v>
      </c>
      <c r="E49" s="65" t="s">
        <v>76</v>
      </c>
      <c r="F49" s="65" t="s">
        <v>366</v>
      </c>
      <c r="G49" s="65"/>
      <c r="H49" s="83">
        <v>1429.2</v>
      </c>
      <c r="I49" s="83">
        <v>1419.6</v>
      </c>
      <c r="J49" s="9">
        <f t="shared" si="0"/>
        <v>99.32829554995801</v>
      </c>
    </row>
    <row r="50" spans="1:10" ht="159.75" customHeight="1">
      <c r="A50" s="62"/>
      <c r="B50" s="43" t="s">
        <v>379</v>
      </c>
      <c r="C50" s="66" t="s">
        <v>69</v>
      </c>
      <c r="D50" s="67" t="s">
        <v>66</v>
      </c>
      <c r="E50" s="65" t="s">
        <v>76</v>
      </c>
      <c r="F50" s="65" t="s">
        <v>366</v>
      </c>
      <c r="G50" s="65"/>
      <c r="H50" s="83">
        <v>1344.3</v>
      </c>
      <c r="I50" s="83">
        <v>1343.6</v>
      </c>
      <c r="J50" s="9">
        <f t="shared" si="0"/>
        <v>99.94792828981626</v>
      </c>
    </row>
    <row r="51" spans="1:10" ht="37.5">
      <c r="A51" s="62"/>
      <c r="B51" s="43" t="s">
        <v>49</v>
      </c>
      <c r="C51" s="66" t="s">
        <v>69</v>
      </c>
      <c r="D51" s="67" t="s">
        <v>66</v>
      </c>
      <c r="E51" s="65" t="s">
        <v>76</v>
      </c>
      <c r="F51" s="65" t="s">
        <v>366</v>
      </c>
      <c r="G51" s="65" t="s">
        <v>77</v>
      </c>
      <c r="H51" s="83">
        <v>1344.3</v>
      </c>
      <c r="I51" s="156">
        <v>1343.6</v>
      </c>
      <c r="J51" s="9">
        <f t="shared" si="0"/>
        <v>99.94792828981626</v>
      </c>
    </row>
    <row r="52" spans="1:10" ht="62.25" customHeight="1">
      <c r="A52" s="62"/>
      <c r="B52" s="56" t="s">
        <v>46</v>
      </c>
      <c r="C52" s="66" t="s">
        <v>69</v>
      </c>
      <c r="D52" s="67" t="s">
        <v>66</v>
      </c>
      <c r="E52" s="65" t="s">
        <v>76</v>
      </c>
      <c r="F52" s="65" t="s">
        <v>366</v>
      </c>
      <c r="G52" s="65" t="s">
        <v>73</v>
      </c>
      <c r="H52" s="83">
        <v>79.9</v>
      </c>
      <c r="I52" s="84">
        <v>75.6</v>
      </c>
      <c r="J52" s="9">
        <f t="shared" si="0"/>
        <v>94.6182728410513</v>
      </c>
    </row>
    <row r="53" spans="1:10" ht="37.5">
      <c r="A53" s="62"/>
      <c r="B53" s="56" t="s">
        <v>47</v>
      </c>
      <c r="C53" s="66" t="s">
        <v>69</v>
      </c>
      <c r="D53" s="67" t="s">
        <v>66</v>
      </c>
      <c r="E53" s="65" t="s">
        <v>76</v>
      </c>
      <c r="F53" s="65" t="s">
        <v>366</v>
      </c>
      <c r="G53" s="65" t="s">
        <v>74</v>
      </c>
      <c r="H53" s="83">
        <v>5</v>
      </c>
      <c r="I53" s="101">
        <v>0.4</v>
      </c>
      <c r="J53" s="9">
        <f t="shared" si="0"/>
        <v>8</v>
      </c>
    </row>
    <row r="54" spans="1:10" ht="56.25">
      <c r="A54" s="62"/>
      <c r="B54" s="56" t="s">
        <v>491</v>
      </c>
      <c r="C54" s="66" t="s">
        <v>69</v>
      </c>
      <c r="D54" s="67" t="s">
        <v>66</v>
      </c>
      <c r="E54" s="65" t="s">
        <v>76</v>
      </c>
      <c r="F54" s="65" t="s">
        <v>492</v>
      </c>
      <c r="G54" s="65"/>
      <c r="H54" s="83">
        <v>59.2</v>
      </c>
      <c r="I54" s="101">
        <v>47.3</v>
      </c>
      <c r="J54" s="9">
        <f t="shared" si="0"/>
        <v>79.89864864864865</v>
      </c>
    </row>
    <row r="55" spans="1:10" ht="43.5" customHeight="1">
      <c r="A55" s="62"/>
      <c r="B55" s="56" t="s">
        <v>493</v>
      </c>
      <c r="C55" s="66" t="s">
        <v>69</v>
      </c>
      <c r="D55" s="67" t="s">
        <v>66</v>
      </c>
      <c r="E55" s="65" t="s">
        <v>76</v>
      </c>
      <c r="F55" s="65" t="s">
        <v>494</v>
      </c>
      <c r="G55" s="65"/>
      <c r="H55" s="83">
        <v>59.2</v>
      </c>
      <c r="I55" s="101">
        <v>47.3</v>
      </c>
      <c r="J55" s="9">
        <v>79.9</v>
      </c>
    </row>
    <row r="56" spans="1:10" ht="56.25">
      <c r="A56" s="62"/>
      <c r="B56" s="56" t="s">
        <v>495</v>
      </c>
      <c r="C56" s="66" t="s">
        <v>69</v>
      </c>
      <c r="D56" s="67" t="s">
        <v>66</v>
      </c>
      <c r="E56" s="65" t="s">
        <v>76</v>
      </c>
      <c r="F56" s="65" t="s">
        <v>496</v>
      </c>
      <c r="G56" s="65" t="s">
        <v>497</v>
      </c>
      <c r="H56" s="83">
        <v>59.2</v>
      </c>
      <c r="I56" s="101">
        <v>47.3</v>
      </c>
      <c r="J56" s="9">
        <v>79.9</v>
      </c>
    </row>
    <row r="57" spans="1:10" ht="75">
      <c r="A57" s="62"/>
      <c r="B57" s="56" t="s">
        <v>46</v>
      </c>
      <c r="C57" s="66" t="s">
        <v>69</v>
      </c>
      <c r="D57" s="67" t="s">
        <v>66</v>
      </c>
      <c r="E57" s="65" t="s">
        <v>76</v>
      </c>
      <c r="F57" s="65" t="s">
        <v>496</v>
      </c>
      <c r="G57" s="65" t="s">
        <v>73</v>
      </c>
      <c r="H57" s="83">
        <v>59.2</v>
      </c>
      <c r="I57" s="101">
        <v>47.3</v>
      </c>
      <c r="J57" s="9">
        <v>79.9</v>
      </c>
    </row>
    <row r="58" spans="1:10" ht="37.5">
      <c r="A58" s="202"/>
      <c r="B58" s="185" t="s">
        <v>367</v>
      </c>
      <c r="C58" s="197" t="s">
        <v>69</v>
      </c>
      <c r="D58" s="198" t="s">
        <v>66</v>
      </c>
      <c r="E58" s="199" t="s">
        <v>76</v>
      </c>
      <c r="F58" s="199" t="s">
        <v>368</v>
      </c>
      <c r="G58" s="199"/>
      <c r="H58" s="200">
        <v>60.3</v>
      </c>
      <c r="I58" s="200">
        <v>58.5</v>
      </c>
      <c r="J58" s="187">
        <f t="shared" si="0"/>
        <v>97.01492537313433</v>
      </c>
    </row>
    <row r="59" spans="1:10" ht="21.75" customHeight="1">
      <c r="A59" s="202"/>
      <c r="B59" s="56" t="s">
        <v>369</v>
      </c>
      <c r="C59" s="66" t="s">
        <v>69</v>
      </c>
      <c r="D59" s="67" t="s">
        <v>66</v>
      </c>
      <c r="E59" s="65" t="s">
        <v>76</v>
      </c>
      <c r="F59" s="65" t="s">
        <v>370</v>
      </c>
      <c r="G59" s="65"/>
      <c r="H59" s="83">
        <v>1.1</v>
      </c>
      <c r="I59" s="101">
        <v>1.1</v>
      </c>
      <c r="J59" s="9">
        <f t="shared" si="0"/>
        <v>100</v>
      </c>
    </row>
    <row r="60" spans="1:10" ht="37.5">
      <c r="A60" s="202"/>
      <c r="B60" s="185" t="s">
        <v>47</v>
      </c>
      <c r="C60" s="197" t="s">
        <v>69</v>
      </c>
      <c r="D60" s="198" t="s">
        <v>66</v>
      </c>
      <c r="E60" s="199" t="s">
        <v>76</v>
      </c>
      <c r="F60" s="199" t="s">
        <v>370</v>
      </c>
      <c r="G60" s="199" t="s">
        <v>74</v>
      </c>
      <c r="H60" s="200">
        <v>1.1</v>
      </c>
      <c r="I60" s="201">
        <v>1.1</v>
      </c>
      <c r="J60" s="187">
        <f t="shared" si="0"/>
        <v>100</v>
      </c>
    </row>
    <row r="61" spans="1:12" ht="56.25">
      <c r="A61" s="62"/>
      <c r="B61" s="56" t="s">
        <v>301</v>
      </c>
      <c r="C61" s="66" t="s">
        <v>69</v>
      </c>
      <c r="D61" s="67" t="s">
        <v>66</v>
      </c>
      <c r="E61" s="65" t="s">
        <v>76</v>
      </c>
      <c r="F61" s="65" t="s">
        <v>371</v>
      </c>
      <c r="G61" s="65"/>
      <c r="H61" s="83">
        <v>41.2</v>
      </c>
      <c r="I61" s="84">
        <v>41.2</v>
      </c>
      <c r="J61" s="9">
        <f t="shared" si="0"/>
        <v>100</v>
      </c>
      <c r="L61" t="s">
        <v>377</v>
      </c>
    </row>
    <row r="62" spans="1:10" ht="56.25">
      <c r="A62" s="62"/>
      <c r="B62" s="43" t="s">
        <v>300</v>
      </c>
      <c r="C62" s="66" t="s">
        <v>69</v>
      </c>
      <c r="D62" s="67" t="s">
        <v>66</v>
      </c>
      <c r="E62" s="65" t="s">
        <v>76</v>
      </c>
      <c r="F62" s="65" t="s">
        <v>372</v>
      </c>
      <c r="G62" s="65"/>
      <c r="H62" s="83">
        <v>41.2</v>
      </c>
      <c r="I62" s="84">
        <v>41.2</v>
      </c>
      <c r="J62" s="9">
        <f t="shared" si="0"/>
        <v>100</v>
      </c>
    </row>
    <row r="63" spans="1:10" ht="18.75">
      <c r="A63" s="62"/>
      <c r="B63" s="43" t="s">
        <v>373</v>
      </c>
      <c r="C63" s="66" t="s">
        <v>69</v>
      </c>
      <c r="D63" s="67" t="s">
        <v>66</v>
      </c>
      <c r="E63" s="65" t="s">
        <v>76</v>
      </c>
      <c r="F63" s="65" t="s">
        <v>374</v>
      </c>
      <c r="G63" s="65"/>
      <c r="H63" s="83">
        <v>41.2</v>
      </c>
      <c r="I63" s="84">
        <v>41.2</v>
      </c>
      <c r="J63" s="9">
        <f t="shared" si="0"/>
        <v>100</v>
      </c>
    </row>
    <row r="64" spans="1:10" ht="18.75">
      <c r="A64" s="202"/>
      <c r="B64" s="185" t="s">
        <v>2</v>
      </c>
      <c r="C64" s="197" t="s">
        <v>69</v>
      </c>
      <c r="D64" s="198" t="s">
        <v>66</v>
      </c>
      <c r="E64" s="199" t="s">
        <v>76</v>
      </c>
      <c r="F64" s="199" t="s">
        <v>374</v>
      </c>
      <c r="G64" s="199" t="s">
        <v>68</v>
      </c>
      <c r="H64" s="200">
        <v>41.2</v>
      </c>
      <c r="I64" s="203">
        <v>41.2</v>
      </c>
      <c r="J64" s="187">
        <f t="shared" si="0"/>
        <v>100</v>
      </c>
    </row>
    <row r="65" spans="1:10" ht="42.75" customHeight="1">
      <c r="A65" s="68"/>
      <c r="B65" s="56" t="s">
        <v>498</v>
      </c>
      <c r="C65" s="66" t="s">
        <v>69</v>
      </c>
      <c r="D65" s="67" t="s">
        <v>66</v>
      </c>
      <c r="E65" s="65" t="s">
        <v>76</v>
      </c>
      <c r="F65" s="65" t="s">
        <v>375</v>
      </c>
      <c r="G65" s="65"/>
      <c r="H65" s="83">
        <v>18</v>
      </c>
      <c r="I65" s="83">
        <v>16.2</v>
      </c>
      <c r="J65" s="9">
        <f t="shared" si="0"/>
        <v>89.99999999999999</v>
      </c>
    </row>
    <row r="66" spans="1:10" ht="37.5">
      <c r="A66" s="62"/>
      <c r="B66" s="56" t="s">
        <v>302</v>
      </c>
      <c r="C66" s="66" t="s">
        <v>69</v>
      </c>
      <c r="D66" s="67" t="s">
        <v>66</v>
      </c>
      <c r="E66" s="65" t="s">
        <v>76</v>
      </c>
      <c r="F66" s="65" t="s">
        <v>376</v>
      </c>
      <c r="G66" s="65"/>
      <c r="H66" s="83">
        <v>18</v>
      </c>
      <c r="I66" s="83">
        <v>16.2</v>
      </c>
      <c r="J66" s="9">
        <f t="shared" si="0"/>
        <v>89.99999999999999</v>
      </c>
    </row>
    <row r="67" spans="1:10" ht="75">
      <c r="A67" s="202"/>
      <c r="B67" s="185" t="s">
        <v>46</v>
      </c>
      <c r="C67" s="197" t="s">
        <v>69</v>
      </c>
      <c r="D67" s="198" t="s">
        <v>66</v>
      </c>
      <c r="E67" s="199" t="s">
        <v>76</v>
      </c>
      <c r="F67" s="199" t="s">
        <v>376</v>
      </c>
      <c r="G67" s="199" t="s">
        <v>73</v>
      </c>
      <c r="H67" s="200">
        <v>18</v>
      </c>
      <c r="I67" s="201">
        <v>16.2</v>
      </c>
      <c r="J67" s="187">
        <f t="shared" si="0"/>
        <v>89.99999999999999</v>
      </c>
    </row>
    <row r="68" spans="1:10" ht="18.75">
      <c r="A68" s="144">
        <v>2</v>
      </c>
      <c r="B68" s="140" t="s">
        <v>35</v>
      </c>
      <c r="C68" s="159" t="s">
        <v>69</v>
      </c>
      <c r="D68" s="160" t="s">
        <v>70</v>
      </c>
      <c r="E68" s="146"/>
      <c r="F68" s="146"/>
      <c r="G68" s="146"/>
      <c r="H68" s="147">
        <v>80.4</v>
      </c>
      <c r="I68" s="147">
        <v>80.4</v>
      </c>
      <c r="J68" s="137">
        <f t="shared" si="0"/>
        <v>100</v>
      </c>
    </row>
    <row r="69" spans="1:10" ht="37.5">
      <c r="A69" s="68"/>
      <c r="B69" s="56" t="s">
        <v>16</v>
      </c>
      <c r="C69" s="66" t="s">
        <v>69</v>
      </c>
      <c r="D69" s="67" t="s">
        <v>70</v>
      </c>
      <c r="E69" s="65" t="s">
        <v>78</v>
      </c>
      <c r="F69" s="65"/>
      <c r="G69" s="65"/>
      <c r="H69" s="83">
        <v>80.4</v>
      </c>
      <c r="I69" s="83">
        <v>80.4</v>
      </c>
      <c r="J69" s="9">
        <f t="shared" si="0"/>
        <v>100</v>
      </c>
    </row>
    <row r="70" spans="1:10" ht="56.25">
      <c r="A70" s="62"/>
      <c r="B70" s="56" t="s">
        <v>303</v>
      </c>
      <c r="C70" s="66" t="s">
        <v>69</v>
      </c>
      <c r="D70" s="67" t="s">
        <v>70</v>
      </c>
      <c r="E70" s="65" t="s">
        <v>78</v>
      </c>
      <c r="F70" s="65" t="s">
        <v>354</v>
      </c>
      <c r="G70" s="65"/>
      <c r="H70" s="83">
        <v>80.4</v>
      </c>
      <c r="I70" s="83">
        <v>80.4</v>
      </c>
      <c r="J70" s="9">
        <f t="shared" si="0"/>
        <v>100</v>
      </c>
    </row>
    <row r="71" spans="1:10" ht="75">
      <c r="A71" s="62"/>
      <c r="B71" s="56" t="s">
        <v>380</v>
      </c>
      <c r="C71" s="66" t="s">
        <v>69</v>
      </c>
      <c r="D71" s="67" t="s">
        <v>70</v>
      </c>
      <c r="E71" s="65" t="s">
        <v>78</v>
      </c>
      <c r="F71" s="65" t="s">
        <v>360</v>
      </c>
      <c r="G71" s="65"/>
      <c r="H71" s="83">
        <v>80.4</v>
      </c>
      <c r="I71" s="83">
        <v>80.4</v>
      </c>
      <c r="J71" s="9">
        <f t="shared" si="0"/>
        <v>100</v>
      </c>
    </row>
    <row r="72" spans="1:10" ht="75">
      <c r="A72" s="62"/>
      <c r="B72" s="56" t="s">
        <v>17</v>
      </c>
      <c r="C72" s="66" t="s">
        <v>79</v>
      </c>
      <c r="D72" s="67" t="s">
        <v>70</v>
      </c>
      <c r="E72" s="65" t="s">
        <v>78</v>
      </c>
      <c r="F72" s="65" t="s">
        <v>381</v>
      </c>
      <c r="G72" s="65"/>
      <c r="H72" s="83">
        <v>80.4</v>
      </c>
      <c r="I72" s="83">
        <v>80.4</v>
      </c>
      <c r="J72" s="9">
        <f t="shared" si="0"/>
        <v>100</v>
      </c>
    </row>
    <row r="73" spans="1:10" ht="56.25">
      <c r="A73" s="62"/>
      <c r="B73" s="56" t="s">
        <v>43</v>
      </c>
      <c r="C73" s="66" t="s">
        <v>69</v>
      </c>
      <c r="D73" s="67" t="s">
        <v>70</v>
      </c>
      <c r="E73" s="65" t="s">
        <v>78</v>
      </c>
      <c r="F73" s="65" t="s">
        <v>381</v>
      </c>
      <c r="G73" s="65" t="s">
        <v>71</v>
      </c>
      <c r="H73" s="83">
        <v>80.4</v>
      </c>
      <c r="I73" s="84">
        <v>80.4</v>
      </c>
      <c r="J73" s="9">
        <f aca="true" t="shared" si="1" ref="J73:J116">I73/H73*100</f>
        <v>100</v>
      </c>
    </row>
    <row r="74" spans="1:10" ht="37.5">
      <c r="A74" s="144">
        <v>3</v>
      </c>
      <c r="B74" s="140" t="s">
        <v>51</v>
      </c>
      <c r="C74" s="159" t="s">
        <v>69</v>
      </c>
      <c r="D74" s="146" t="s">
        <v>78</v>
      </c>
      <c r="E74" s="146"/>
      <c r="F74" s="146"/>
      <c r="G74" s="146"/>
      <c r="H74" s="147">
        <v>103.7</v>
      </c>
      <c r="I74" s="147">
        <v>103.6</v>
      </c>
      <c r="J74" s="137">
        <f t="shared" si="1"/>
        <v>99.90356798457087</v>
      </c>
    </row>
    <row r="75" spans="1:10" ht="62.25" customHeight="1">
      <c r="A75" s="189"/>
      <c r="B75" s="190" t="s">
        <v>459</v>
      </c>
      <c r="C75" s="191" t="s">
        <v>69</v>
      </c>
      <c r="D75" s="193" t="s">
        <v>78</v>
      </c>
      <c r="E75" s="193" t="s">
        <v>80</v>
      </c>
      <c r="F75" s="193"/>
      <c r="G75" s="193"/>
      <c r="H75" s="194">
        <v>78.6</v>
      </c>
      <c r="I75" s="194">
        <v>78.6</v>
      </c>
      <c r="J75" s="196">
        <f t="shared" si="1"/>
        <v>100</v>
      </c>
    </row>
    <row r="76" spans="1:10" ht="18.75">
      <c r="A76" s="202"/>
      <c r="B76" s="185" t="s">
        <v>499</v>
      </c>
      <c r="C76" s="197" t="s">
        <v>69</v>
      </c>
      <c r="D76" s="199" t="s">
        <v>78</v>
      </c>
      <c r="E76" s="199" t="s">
        <v>80</v>
      </c>
      <c r="F76" s="199" t="s">
        <v>503</v>
      </c>
      <c r="G76" s="199"/>
      <c r="H76" s="200">
        <v>78.6</v>
      </c>
      <c r="I76" s="200">
        <v>78.6</v>
      </c>
      <c r="J76" s="187">
        <v>100</v>
      </c>
    </row>
    <row r="77" spans="1:10" ht="142.5" customHeight="1">
      <c r="A77" s="202"/>
      <c r="B77" s="185" t="s">
        <v>500</v>
      </c>
      <c r="C77" s="197" t="s">
        <v>69</v>
      </c>
      <c r="D77" s="199" t="s">
        <v>78</v>
      </c>
      <c r="E77" s="199" t="s">
        <v>80</v>
      </c>
      <c r="F77" s="199" t="s">
        <v>504</v>
      </c>
      <c r="G77" s="199"/>
      <c r="H77" s="200">
        <v>78.6</v>
      </c>
      <c r="I77" s="200">
        <v>78.6</v>
      </c>
      <c r="J77" s="187">
        <v>100</v>
      </c>
    </row>
    <row r="78" spans="1:10" ht="18.75" customHeight="1">
      <c r="A78" s="202"/>
      <c r="B78" s="185" t="s">
        <v>501</v>
      </c>
      <c r="C78" s="197" t="s">
        <v>69</v>
      </c>
      <c r="D78" s="199" t="s">
        <v>78</v>
      </c>
      <c r="E78" s="199" t="s">
        <v>80</v>
      </c>
      <c r="F78" s="199" t="s">
        <v>505</v>
      </c>
      <c r="G78" s="199"/>
      <c r="H78" s="200">
        <v>78.6</v>
      </c>
      <c r="I78" s="200">
        <v>78.6</v>
      </c>
      <c r="J78" s="187">
        <v>100</v>
      </c>
    </row>
    <row r="79" spans="1:10" ht="75">
      <c r="A79" s="202"/>
      <c r="B79" s="185" t="s">
        <v>46</v>
      </c>
      <c r="C79" s="197" t="s">
        <v>69</v>
      </c>
      <c r="D79" s="199" t="s">
        <v>78</v>
      </c>
      <c r="E79" s="199" t="s">
        <v>80</v>
      </c>
      <c r="F79" s="199" t="s">
        <v>505</v>
      </c>
      <c r="G79" s="199"/>
      <c r="H79" s="200">
        <v>78.6</v>
      </c>
      <c r="I79" s="200">
        <v>78.6</v>
      </c>
      <c r="J79" s="187">
        <v>100</v>
      </c>
    </row>
    <row r="80" spans="1:10" ht="37.5">
      <c r="A80" s="202"/>
      <c r="B80" s="185" t="s">
        <v>502</v>
      </c>
      <c r="C80" s="197" t="s">
        <v>69</v>
      </c>
      <c r="D80" s="199" t="s">
        <v>78</v>
      </c>
      <c r="E80" s="199" t="s">
        <v>80</v>
      </c>
      <c r="F80" s="199" t="s">
        <v>505</v>
      </c>
      <c r="G80" s="199" t="s">
        <v>73</v>
      </c>
      <c r="H80" s="200">
        <v>78.6</v>
      </c>
      <c r="I80" s="200">
        <v>78.6</v>
      </c>
      <c r="J80" s="187">
        <v>100</v>
      </c>
    </row>
    <row r="81" spans="1:10" ht="56.25">
      <c r="A81" s="155"/>
      <c r="B81" s="149" t="s">
        <v>52</v>
      </c>
      <c r="C81" s="150" t="s">
        <v>69</v>
      </c>
      <c r="D81" s="151" t="s">
        <v>78</v>
      </c>
      <c r="E81" s="151" t="s">
        <v>81</v>
      </c>
      <c r="F81" s="151"/>
      <c r="G81" s="151"/>
      <c r="H81" s="152">
        <v>25.1</v>
      </c>
      <c r="I81" s="153">
        <v>25</v>
      </c>
      <c r="J81" s="154">
        <f t="shared" si="1"/>
        <v>99.601593625498</v>
      </c>
    </row>
    <row r="82" spans="1:10" ht="93.75">
      <c r="A82" s="68"/>
      <c r="B82" s="56" t="s">
        <v>382</v>
      </c>
      <c r="C82" s="66" t="s">
        <v>69</v>
      </c>
      <c r="D82" s="67" t="s">
        <v>78</v>
      </c>
      <c r="E82" s="67" t="s">
        <v>81</v>
      </c>
      <c r="F82" s="67" t="s">
        <v>383</v>
      </c>
      <c r="G82" s="67"/>
      <c r="H82" s="85">
        <v>25.1</v>
      </c>
      <c r="I82" s="83">
        <v>25</v>
      </c>
      <c r="J82" s="9">
        <f t="shared" si="1"/>
        <v>99.601593625498</v>
      </c>
    </row>
    <row r="83" spans="1:10" ht="102" customHeight="1">
      <c r="A83" s="68"/>
      <c r="B83" s="43" t="s">
        <v>506</v>
      </c>
      <c r="C83" s="70" t="s">
        <v>69</v>
      </c>
      <c r="D83" s="71" t="s">
        <v>78</v>
      </c>
      <c r="E83" s="71" t="s">
        <v>81</v>
      </c>
      <c r="F83" s="71" t="s">
        <v>384</v>
      </c>
      <c r="G83" s="71"/>
      <c r="H83" s="87">
        <v>25.1</v>
      </c>
      <c r="I83" s="86">
        <v>25</v>
      </c>
      <c r="J83" s="9">
        <f t="shared" si="1"/>
        <v>99.601593625498</v>
      </c>
    </row>
    <row r="84" spans="1:10" ht="75">
      <c r="A84" s="68"/>
      <c r="B84" s="43" t="s">
        <v>508</v>
      </c>
      <c r="C84" s="70" t="s">
        <v>69</v>
      </c>
      <c r="D84" s="71" t="s">
        <v>78</v>
      </c>
      <c r="E84" s="71" t="s">
        <v>81</v>
      </c>
      <c r="F84" s="71" t="s">
        <v>507</v>
      </c>
      <c r="G84" s="71"/>
      <c r="H84" s="87">
        <v>25.1</v>
      </c>
      <c r="I84" s="172">
        <v>25</v>
      </c>
      <c r="J84" s="9">
        <f t="shared" si="1"/>
        <v>99.601593625498</v>
      </c>
    </row>
    <row r="85" spans="1:10" ht="59.25" customHeight="1">
      <c r="A85" s="68"/>
      <c r="B85" s="43" t="s">
        <v>50</v>
      </c>
      <c r="C85" s="70" t="s">
        <v>69</v>
      </c>
      <c r="D85" s="71" t="s">
        <v>78</v>
      </c>
      <c r="E85" s="71" t="s">
        <v>81</v>
      </c>
      <c r="F85" s="71" t="s">
        <v>507</v>
      </c>
      <c r="G85" s="71" t="s">
        <v>73</v>
      </c>
      <c r="H85" s="87">
        <v>25.1</v>
      </c>
      <c r="I85" s="101">
        <v>25</v>
      </c>
      <c r="J85" s="9">
        <f t="shared" si="1"/>
        <v>99.601593625498</v>
      </c>
    </row>
    <row r="86" spans="1:10" ht="18.75">
      <c r="A86" s="144">
        <v>4</v>
      </c>
      <c r="B86" s="140" t="s">
        <v>11</v>
      </c>
      <c r="C86" s="159" t="s">
        <v>69</v>
      </c>
      <c r="D86" s="160" t="s">
        <v>72</v>
      </c>
      <c r="E86" s="160"/>
      <c r="F86" s="160"/>
      <c r="G86" s="160"/>
      <c r="H86" s="161">
        <v>5761.7</v>
      </c>
      <c r="I86" s="147">
        <v>5386.6</v>
      </c>
      <c r="J86" s="137">
        <f t="shared" si="1"/>
        <v>93.48976864467086</v>
      </c>
    </row>
    <row r="87" spans="1:10" ht="37.5">
      <c r="A87" s="62"/>
      <c r="B87" s="56" t="s">
        <v>509</v>
      </c>
      <c r="C87" s="72">
        <v>992</v>
      </c>
      <c r="D87" s="67" t="s">
        <v>72</v>
      </c>
      <c r="E87" s="67" t="s">
        <v>80</v>
      </c>
      <c r="F87" s="67"/>
      <c r="G87" s="67"/>
      <c r="H87" s="85">
        <v>5731.6</v>
      </c>
      <c r="I87" s="83">
        <v>5356.5</v>
      </c>
      <c r="J87" s="9">
        <f t="shared" si="1"/>
        <v>93.45557959383069</v>
      </c>
    </row>
    <row r="88" spans="1:10" ht="18.75">
      <c r="A88" s="62"/>
      <c r="B88" s="56" t="s">
        <v>304</v>
      </c>
      <c r="C88" s="72">
        <v>992</v>
      </c>
      <c r="D88" s="67" t="s">
        <v>72</v>
      </c>
      <c r="E88" s="67" t="s">
        <v>80</v>
      </c>
      <c r="F88" s="67" t="s">
        <v>386</v>
      </c>
      <c r="G88" s="67"/>
      <c r="H88" s="85">
        <v>5731.6</v>
      </c>
      <c r="I88" s="83">
        <v>5356.5</v>
      </c>
      <c r="J88" s="9">
        <f t="shared" si="1"/>
        <v>93.45557959383069</v>
      </c>
    </row>
    <row r="89" spans="1:10" ht="93.75">
      <c r="A89" s="62"/>
      <c r="B89" s="56" t="s">
        <v>305</v>
      </c>
      <c r="C89" s="72">
        <v>992</v>
      </c>
      <c r="D89" s="67" t="s">
        <v>72</v>
      </c>
      <c r="E89" s="67" t="s">
        <v>80</v>
      </c>
      <c r="F89" s="67" t="s">
        <v>387</v>
      </c>
      <c r="G89" s="67"/>
      <c r="H89" s="85">
        <v>75.6</v>
      </c>
      <c r="I89" s="83">
        <v>0</v>
      </c>
      <c r="J89" s="9">
        <f t="shared" si="1"/>
        <v>0</v>
      </c>
    </row>
    <row r="90" spans="1:10" ht="77.25" customHeight="1">
      <c r="A90" s="62"/>
      <c r="B90" s="74" t="s">
        <v>388</v>
      </c>
      <c r="C90" s="72">
        <v>992</v>
      </c>
      <c r="D90" s="67" t="s">
        <v>72</v>
      </c>
      <c r="E90" s="67" t="s">
        <v>80</v>
      </c>
      <c r="F90" s="67" t="s">
        <v>389</v>
      </c>
      <c r="G90" s="67"/>
      <c r="H90" s="85">
        <v>75.6</v>
      </c>
      <c r="I90" s="101">
        <v>0</v>
      </c>
      <c r="J90" s="9">
        <f t="shared" si="1"/>
        <v>0</v>
      </c>
    </row>
    <row r="91" spans="1:10" ht="75">
      <c r="A91" s="62"/>
      <c r="B91" s="74" t="s">
        <v>50</v>
      </c>
      <c r="C91" s="72">
        <v>992</v>
      </c>
      <c r="D91" s="67" t="s">
        <v>72</v>
      </c>
      <c r="E91" s="67" t="s">
        <v>80</v>
      </c>
      <c r="F91" s="67" t="s">
        <v>389</v>
      </c>
      <c r="G91" s="67" t="s">
        <v>73</v>
      </c>
      <c r="H91" s="85">
        <v>75.6</v>
      </c>
      <c r="I91" s="83">
        <v>0</v>
      </c>
      <c r="J91" s="9">
        <f t="shared" si="1"/>
        <v>0</v>
      </c>
    </row>
    <row r="92" spans="1:10" ht="81.75" customHeight="1">
      <c r="A92" s="62"/>
      <c r="B92" s="74" t="s">
        <v>510</v>
      </c>
      <c r="C92" s="72">
        <v>992</v>
      </c>
      <c r="D92" s="67" t="s">
        <v>72</v>
      </c>
      <c r="E92" s="67" t="s">
        <v>80</v>
      </c>
      <c r="F92" s="67" t="s">
        <v>471</v>
      </c>
      <c r="G92" s="67"/>
      <c r="H92" s="85">
        <v>370.2</v>
      </c>
      <c r="I92" s="83">
        <v>70.7</v>
      </c>
      <c r="J92" s="9">
        <f t="shared" si="1"/>
        <v>19.097784981091305</v>
      </c>
    </row>
    <row r="93" spans="1:10" ht="43.5" customHeight="1">
      <c r="A93" s="62"/>
      <c r="B93" s="74" t="s">
        <v>511</v>
      </c>
      <c r="C93" s="72">
        <v>992</v>
      </c>
      <c r="D93" s="67" t="s">
        <v>72</v>
      </c>
      <c r="E93" s="67" t="s">
        <v>80</v>
      </c>
      <c r="F93" s="67" t="s">
        <v>512</v>
      </c>
      <c r="G93" s="67"/>
      <c r="H93" s="85">
        <v>370.2</v>
      </c>
      <c r="I93" s="83">
        <v>70.7</v>
      </c>
      <c r="J93" s="9">
        <f t="shared" si="1"/>
        <v>19.097784981091305</v>
      </c>
    </row>
    <row r="94" spans="1:10" ht="37.5">
      <c r="A94" s="62"/>
      <c r="B94" s="74" t="s">
        <v>513</v>
      </c>
      <c r="C94" s="72">
        <v>992</v>
      </c>
      <c r="D94" s="67" t="s">
        <v>72</v>
      </c>
      <c r="E94" s="67" t="s">
        <v>80</v>
      </c>
      <c r="F94" s="67" t="s">
        <v>514</v>
      </c>
      <c r="G94" s="67"/>
      <c r="H94" s="85">
        <v>370.2</v>
      </c>
      <c r="I94" s="83">
        <v>70.7</v>
      </c>
      <c r="J94" s="9">
        <f t="shared" si="1"/>
        <v>19.097784981091305</v>
      </c>
    </row>
    <row r="95" spans="1:10" ht="62.25" customHeight="1">
      <c r="A95" s="62"/>
      <c r="B95" s="74" t="s">
        <v>46</v>
      </c>
      <c r="C95" s="72">
        <v>992</v>
      </c>
      <c r="D95" s="67" t="s">
        <v>72</v>
      </c>
      <c r="E95" s="67" t="s">
        <v>80</v>
      </c>
      <c r="F95" s="67" t="s">
        <v>514</v>
      </c>
      <c r="G95" s="67" t="s">
        <v>73</v>
      </c>
      <c r="H95" s="85">
        <v>370.2</v>
      </c>
      <c r="I95" s="83">
        <v>70.7</v>
      </c>
      <c r="J95" s="9">
        <f t="shared" si="1"/>
        <v>19.097784981091305</v>
      </c>
    </row>
    <row r="96" spans="1:10" ht="135" customHeight="1">
      <c r="A96" s="62"/>
      <c r="B96" s="74" t="s">
        <v>476</v>
      </c>
      <c r="C96" s="72">
        <v>992</v>
      </c>
      <c r="D96" s="67" t="s">
        <v>72</v>
      </c>
      <c r="E96" s="67" t="s">
        <v>80</v>
      </c>
      <c r="F96" s="67" t="s">
        <v>475</v>
      </c>
      <c r="G96" s="67"/>
      <c r="H96" s="85">
        <v>5285.8</v>
      </c>
      <c r="I96" s="83">
        <v>5285.8</v>
      </c>
      <c r="J96" s="9">
        <f t="shared" si="1"/>
        <v>100</v>
      </c>
    </row>
    <row r="97" spans="1:10" ht="66" customHeight="1">
      <c r="A97" s="62"/>
      <c r="B97" s="74" t="s">
        <v>515</v>
      </c>
      <c r="C97" s="72">
        <v>992</v>
      </c>
      <c r="D97" s="67" t="s">
        <v>72</v>
      </c>
      <c r="E97" s="67" t="s">
        <v>80</v>
      </c>
      <c r="F97" s="67" t="s">
        <v>516</v>
      </c>
      <c r="G97" s="67"/>
      <c r="H97" s="85">
        <v>5285.8</v>
      </c>
      <c r="I97" s="83">
        <v>5285.8</v>
      </c>
      <c r="J97" s="9">
        <f t="shared" si="1"/>
        <v>100</v>
      </c>
    </row>
    <row r="98" spans="1:10" ht="44.25" customHeight="1">
      <c r="A98" s="62"/>
      <c r="B98" s="74" t="s">
        <v>502</v>
      </c>
      <c r="C98" s="72">
        <v>992</v>
      </c>
      <c r="D98" s="67" t="s">
        <v>72</v>
      </c>
      <c r="E98" s="67" t="s">
        <v>80</v>
      </c>
      <c r="F98" s="67" t="s">
        <v>516</v>
      </c>
      <c r="G98" s="67" t="s">
        <v>73</v>
      </c>
      <c r="H98" s="85">
        <v>5285.8</v>
      </c>
      <c r="I98" s="83">
        <v>5285.8</v>
      </c>
      <c r="J98" s="9">
        <f t="shared" si="1"/>
        <v>100</v>
      </c>
    </row>
    <row r="99" spans="1:10" ht="37.5">
      <c r="A99" s="155"/>
      <c r="B99" s="149" t="s">
        <v>10</v>
      </c>
      <c r="C99" s="150">
        <v>992</v>
      </c>
      <c r="D99" s="151" t="s">
        <v>72</v>
      </c>
      <c r="E99" s="151" t="s">
        <v>83</v>
      </c>
      <c r="F99" s="151"/>
      <c r="G99" s="151"/>
      <c r="H99" s="152">
        <v>30.1</v>
      </c>
      <c r="I99" s="153">
        <v>30.1</v>
      </c>
      <c r="J99" s="154">
        <f t="shared" si="1"/>
        <v>100</v>
      </c>
    </row>
    <row r="100" spans="1:10" ht="56.25">
      <c r="A100" s="62"/>
      <c r="B100" s="56" t="s">
        <v>303</v>
      </c>
      <c r="C100" s="66">
        <v>992</v>
      </c>
      <c r="D100" s="67" t="s">
        <v>72</v>
      </c>
      <c r="E100" s="67" t="s">
        <v>83</v>
      </c>
      <c r="F100" s="67" t="s">
        <v>354</v>
      </c>
      <c r="G100" s="67"/>
      <c r="H100" s="85">
        <v>28.1</v>
      </c>
      <c r="I100" s="83">
        <v>28.1</v>
      </c>
      <c r="J100" s="9">
        <f t="shared" si="1"/>
        <v>100</v>
      </c>
    </row>
    <row r="101" spans="1:10" ht="37.5">
      <c r="A101" s="62"/>
      <c r="B101" s="56" t="s">
        <v>48</v>
      </c>
      <c r="C101" s="66">
        <v>992</v>
      </c>
      <c r="D101" s="67" t="s">
        <v>72</v>
      </c>
      <c r="E101" s="67" t="s">
        <v>83</v>
      </c>
      <c r="F101" s="67" t="s">
        <v>368</v>
      </c>
      <c r="G101" s="67"/>
      <c r="H101" s="85">
        <v>28.1</v>
      </c>
      <c r="I101" s="83">
        <v>28.1</v>
      </c>
      <c r="J101" s="9">
        <f t="shared" si="1"/>
        <v>100</v>
      </c>
    </row>
    <row r="102" spans="1:10" ht="40.5" customHeight="1">
      <c r="A102" s="62"/>
      <c r="B102" s="56" t="s">
        <v>306</v>
      </c>
      <c r="C102" s="66">
        <v>992</v>
      </c>
      <c r="D102" s="67" t="s">
        <v>72</v>
      </c>
      <c r="E102" s="67" t="s">
        <v>83</v>
      </c>
      <c r="F102" s="67" t="s">
        <v>390</v>
      </c>
      <c r="G102" s="67"/>
      <c r="H102" s="85">
        <v>28.1</v>
      </c>
      <c r="I102" s="83">
        <v>28.1</v>
      </c>
      <c r="J102" s="9">
        <f t="shared" si="1"/>
        <v>100</v>
      </c>
    </row>
    <row r="103" spans="1:10" ht="40.5" customHeight="1">
      <c r="A103" s="62"/>
      <c r="B103" s="56" t="s">
        <v>307</v>
      </c>
      <c r="C103" s="66" t="s">
        <v>69</v>
      </c>
      <c r="D103" s="67" t="s">
        <v>72</v>
      </c>
      <c r="E103" s="67" t="s">
        <v>83</v>
      </c>
      <c r="F103" s="67" t="s">
        <v>391</v>
      </c>
      <c r="G103" s="67"/>
      <c r="H103" s="85">
        <v>28.1</v>
      </c>
      <c r="I103" s="156">
        <v>28.1</v>
      </c>
      <c r="J103" s="9">
        <f t="shared" si="1"/>
        <v>100</v>
      </c>
    </row>
    <row r="104" spans="1:10" ht="18.75">
      <c r="A104" s="62"/>
      <c r="B104" s="56" t="s">
        <v>2</v>
      </c>
      <c r="C104" s="66">
        <v>992</v>
      </c>
      <c r="D104" s="67" t="s">
        <v>72</v>
      </c>
      <c r="E104" s="67" t="s">
        <v>83</v>
      </c>
      <c r="F104" s="67" t="s">
        <v>391</v>
      </c>
      <c r="G104" s="67" t="s">
        <v>68</v>
      </c>
      <c r="H104" s="85">
        <v>28.1</v>
      </c>
      <c r="I104" s="84">
        <v>28.1</v>
      </c>
      <c r="J104" s="9">
        <f t="shared" si="1"/>
        <v>100</v>
      </c>
    </row>
    <row r="105" spans="1:10" ht="93.75" customHeight="1">
      <c r="A105" s="62"/>
      <c r="B105" s="56" t="s">
        <v>517</v>
      </c>
      <c r="C105" s="66" t="s">
        <v>69</v>
      </c>
      <c r="D105" s="67" t="s">
        <v>72</v>
      </c>
      <c r="E105" s="67" t="s">
        <v>83</v>
      </c>
      <c r="F105" s="67" t="s">
        <v>518</v>
      </c>
      <c r="G105" s="67"/>
      <c r="H105" s="85">
        <v>2</v>
      </c>
      <c r="I105" s="188">
        <v>2</v>
      </c>
      <c r="J105" s="9">
        <f t="shared" si="1"/>
        <v>100</v>
      </c>
    </row>
    <row r="106" spans="1:10" ht="40.5" customHeight="1">
      <c r="A106" s="62"/>
      <c r="B106" s="56" t="s">
        <v>519</v>
      </c>
      <c r="C106" s="66" t="s">
        <v>69</v>
      </c>
      <c r="D106" s="67" t="s">
        <v>72</v>
      </c>
      <c r="E106" s="67" t="s">
        <v>83</v>
      </c>
      <c r="F106" s="67" t="s">
        <v>473</v>
      </c>
      <c r="G106" s="67"/>
      <c r="H106" s="85">
        <v>2</v>
      </c>
      <c r="I106" s="188">
        <v>2</v>
      </c>
      <c r="J106" s="9">
        <f t="shared" si="1"/>
        <v>100</v>
      </c>
    </row>
    <row r="107" spans="1:10" ht="101.25" customHeight="1">
      <c r="A107" s="62"/>
      <c r="B107" s="56" t="s">
        <v>520</v>
      </c>
      <c r="C107" s="66" t="s">
        <v>69</v>
      </c>
      <c r="D107" s="67" t="s">
        <v>72</v>
      </c>
      <c r="E107" s="67" t="s">
        <v>83</v>
      </c>
      <c r="F107" s="67" t="s">
        <v>521</v>
      </c>
      <c r="G107" s="67"/>
      <c r="H107" s="85">
        <v>2</v>
      </c>
      <c r="I107" s="188">
        <v>2</v>
      </c>
      <c r="J107" s="9">
        <f t="shared" si="1"/>
        <v>100</v>
      </c>
    </row>
    <row r="108" spans="1:10" ht="48.75" customHeight="1">
      <c r="A108" s="62"/>
      <c r="B108" s="56" t="s">
        <v>522</v>
      </c>
      <c r="C108" s="66" t="s">
        <v>69</v>
      </c>
      <c r="D108" s="67" t="s">
        <v>72</v>
      </c>
      <c r="E108" s="67" t="s">
        <v>83</v>
      </c>
      <c r="F108" s="67" t="s">
        <v>523</v>
      </c>
      <c r="G108" s="67"/>
      <c r="H108" s="85">
        <v>2</v>
      </c>
      <c r="I108" s="188">
        <v>2</v>
      </c>
      <c r="J108" s="9">
        <f t="shared" si="1"/>
        <v>100</v>
      </c>
    </row>
    <row r="109" spans="1:10" ht="57" customHeight="1">
      <c r="A109" s="62"/>
      <c r="B109" s="56" t="s">
        <v>46</v>
      </c>
      <c r="C109" s="66" t="s">
        <v>69</v>
      </c>
      <c r="D109" s="67" t="s">
        <v>72</v>
      </c>
      <c r="E109" s="67" t="s">
        <v>83</v>
      </c>
      <c r="F109" s="67" t="s">
        <v>523</v>
      </c>
      <c r="G109" s="67" t="s">
        <v>73</v>
      </c>
      <c r="H109" s="85">
        <v>2</v>
      </c>
      <c r="I109" s="188">
        <v>2</v>
      </c>
      <c r="J109" s="9">
        <f t="shared" si="1"/>
        <v>100</v>
      </c>
    </row>
    <row r="110" spans="1:10" ht="37.5">
      <c r="A110" s="144">
        <v>5</v>
      </c>
      <c r="B110" s="140" t="s">
        <v>9</v>
      </c>
      <c r="C110" s="159" t="s">
        <v>69</v>
      </c>
      <c r="D110" s="160" t="s">
        <v>82</v>
      </c>
      <c r="E110" s="160"/>
      <c r="F110" s="160"/>
      <c r="G110" s="160"/>
      <c r="H110" s="161">
        <v>1290.3</v>
      </c>
      <c r="I110" s="147">
        <v>1261.9</v>
      </c>
      <c r="J110" s="137">
        <f t="shared" si="1"/>
        <v>97.79896148182594</v>
      </c>
    </row>
    <row r="111" spans="1:10" ht="18.75">
      <c r="A111" s="68"/>
      <c r="B111" s="56" t="s">
        <v>8</v>
      </c>
      <c r="C111" s="66" t="s">
        <v>69</v>
      </c>
      <c r="D111" s="67" t="s">
        <v>82</v>
      </c>
      <c r="E111" s="67" t="s">
        <v>70</v>
      </c>
      <c r="F111" s="67"/>
      <c r="G111" s="67"/>
      <c r="H111" s="85">
        <v>38.7</v>
      </c>
      <c r="I111" s="83">
        <v>38.6</v>
      </c>
      <c r="J111" s="9">
        <f t="shared" si="1"/>
        <v>99.74160206718345</v>
      </c>
    </row>
    <row r="112" spans="1:10" ht="56.25">
      <c r="A112" s="68"/>
      <c r="B112" s="56" t="s">
        <v>363</v>
      </c>
      <c r="C112" s="66" t="s">
        <v>69</v>
      </c>
      <c r="D112" s="67" t="s">
        <v>82</v>
      </c>
      <c r="E112" s="67" t="s">
        <v>70</v>
      </c>
      <c r="F112" s="67" t="s">
        <v>354</v>
      </c>
      <c r="G112" s="67"/>
      <c r="H112" s="85">
        <v>38.7</v>
      </c>
      <c r="I112" s="83">
        <v>38.6</v>
      </c>
      <c r="J112" s="9">
        <f t="shared" si="1"/>
        <v>99.74160206718345</v>
      </c>
    </row>
    <row r="113" spans="1:10" ht="37.5">
      <c r="A113" s="68"/>
      <c r="B113" s="56" t="s">
        <v>48</v>
      </c>
      <c r="C113" s="66">
        <v>992</v>
      </c>
      <c r="D113" s="67" t="s">
        <v>82</v>
      </c>
      <c r="E113" s="67" t="s">
        <v>70</v>
      </c>
      <c r="F113" s="67" t="s">
        <v>368</v>
      </c>
      <c r="G113" s="67"/>
      <c r="H113" s="85">
        <v>38.7</v>
      </c>
      <c r="I113" s="83">
        <v>38.6</v>
      </c>
      <c r="J113" s="9">
        <f t="shared" si="1"/>
        <v>99.74160206718345</v>
      </c>
    </row>
    <row r="114" spans="1:10" ht="56.25">
      <c r="A114" s="68"/>
      <c r="B114" s="56" t="s">
        <v>498</v>
      </c>
      <c r="C114" s="66">
        <v>992</v>
      </c>
      <c r="D114" s="67" t="s">
        <v>82</v>
      </c>
      <c r="E114" s="67" t="s">
        <v>70</v>
      </c>
      <c r="F114" s="67" t="s">
        <v>392</v>
      </c>
      <c r="G114" s="67"/>
      <c r="H114" s="85">
        <v>38.7</v>
      </c>
      <c r="I114" s="83">
        <v>38.6</v>
      </c>
      <c r="J114" s="9">
        <f t="shared" si="1"/>
        <v>99.74160206718345</v>
      </c>
    </row>
    <row r="115" spans="1:10" ht="37.5">
      <c r="A115" s="68"/>
      <c r="B115" s="56" t="s">
        <v>302</v>
      </c>
      <c r="C115" s="66">
        <v>992</v>
      </c>
      <c r="D115" s="67" t="s">
        <v>82</v>
      </c>
      <c r="E115" s="67" t="s">
        <v>70</v>
      </c>
      <c r="F115" s="67" t="s">
        <v>376</v>
      </c>
      <c r="G115" s="67"/>
      <c r="H115" s="85">
        <v>38.7</v>
      </c>
      <c r="I115" s="101">
        <v>38.6</v>
      </c>
      <c r="J115" s="9">
        <f t="shared" si="1"/>
        <v>99.74160206718345</v>
      </c>
    </row>
    <row r="116" spans="1:10" ht="56.25">
      <c r="A116" s="68"/>
      <c r="B116" s="173" t="s">
        <v>393</v>
      </c>
      <c r="C116" s="66" t="s">
        <v>69</v>
      </c>
      <c r="D116" s="67" t="s">
        <v>82</v>
      </c>
      <c r="E116" s="67" t="s">
        <v>70</v>
      </c>
      <c r="F116" s="67" t="s">
        <v>376</v>
      </c>
      <c r="G116" s="67" t="s">
        <v>73</v>
      </c>
      <c r="H116" s="85">
        <v>38.7</v>
      </c>
      <c r="I116" s="101">
        <v>38.6</v>
      </c>
      <c r="J116" s="9">
        <f t="shared" si="1"/>
        <v>99.74160206718345</v>
      </c>
    </row>
    <row r="117" spans="1:10" ht="18.75">
      <c r="A117" s="155"/>
      <c r="B117" s="162" t="s">
        <v>7</v>
      </c>
      <c r="C117" s="151" t="s">
        <v>69</v>
      </c>
      <c r="D117" s="151" t="s">
        <v>82</v>
      </c>
      <c r="E117" s="151" t="s">
        <v>78</v>
      </c>
      <c r="F117" s="151"/>
      <c r="G117" s="151"/>
      <c r="H117" s="152">
        <v>1251.6</v>
      </c>
      <c r="I117" s="153">
        <v>1223.3</v>
      </c>
      <c r="J117" s="154">
        <f aca="true" t="shared" si="2" ref="J117:J163">I117/H117*100</f>
        <v>97.73889421540429</v>
      </c>
    </row>
    <row r="118" spans="1:10" ht="409.5">
      <c r="A118" s="62"/>
      <c r="B118" s="163" t="s">
        <v>394</v>
      </c>
      <c r="C118" s="67" t="s">
        <v>69</v>
      </c>
      <c r="D118" s="67" t="s">
        <v>82</v>
      </c>
      <c r="E118" s="67" t="s">
        <v>78</v>
      </c>
      <c r="F118" s="67" t="s">
        <v>396</v>
      </c>
      <c r="G118" s="67"/>
      <c r="H118" s="85">
        <v>1251.6</v>
      </c>
      <c r="I118" s="83">
        <v>1223.3</v>
      </c>
      <c r="J118" s="9">
        <f t="shared" si="2"/>
        <v>97.73889421540429</v>
      </c>
    </row>
    <row r="119" spans="1:10" ht="39" customHeight="1">
      <c r="A119" s="62"/>
      <c r="B119" s="57" t="s">
        <v>524</v>
      </c>
      <c r="C119" s="67" t="s">
        <v>69</v>
      </c>
      <c r="D119" s="67" t="s">
        <v>82</v>
      </c>
      <c r="E119" s="67" t="s">
        <v>78</v>
      </c>
      <c r="F119" s="67" t="s">
        <v>525</v>
      </c>
      <c r="G119" s="67"/>
      <c r="H119" s="85">
        <v>162.8</v>
      </c>
      <c r="I119" s="83">
        <v>135.3</v>
      </c>
      <c r="J119" s="9">
        <f t="shared" si="2"/>
        <v>83.10810810810811</v>
      </c>
    </row>
    <row r="120" spans="1:10" ht="18.75">
      <c r="A120" s="62"/>
      <c r="B120" s="57" t="s">
        <v>53</v>
      </c>
      <c r="C120" s="67" t="s">
        <v>69</v>
      </c>
      <c r="D120" s="67" t="s">
        <v>82</v>
      </c>
      <c r="E120" s="67" t="s">
        <v>78</v>
      </c>
      <c r="F120" s="67" t="s">
        <v>397</v>
      </c>
      <c r="G120" s="67"/>
      <c r="H120" s="85">
        <v>162.8</v>
      </c>
      <c r="I120" s="83">
        <v>135.3</v>
      </c>
      <c r="J120" s="9">
        <f t="shared" si="2"/>
        <v>83.10810810810811</v>
      </c>
    </row>
    <row r="121" spans="1:10" ht="18.75" customHeight="1">
      <c r="A121" s="62"/>
      <c r="B121" s="57" t="s">
        <v>526</v>
      </c>
      <c r="C121" s="67" t="s">
        <v>69</v>
      </c>
      <c r="D121" s="67" t="s">
        <v>82</v>
      </c>
      <c r="E121" s="67" t="s">
        <v>78</v>
      </c>
      <c r="F121" s="67" t="s">
        <v>398</v>
      </c>
      <c r="G121" s="67"/>
      <c r="H121" s="85">
        <v>162.8</v>
      </c>
      <c r="I121" s="156">
        <v>135.3</v>
      </c>
      <c r="J121" s="9">
        <f t="shared" si="2"/>
        <v>83.10810810810811</v>
      </c>
    </row>
    <row r="122" spans="1:10" ht="75">
      <c r="A122" s="202"/>
      <c r="B122" s="204" t="s">
        <v>50</v>
      </c>
      <c r="C122" s="198" t="s">
        <v>69</v>
      </c>
      <c r="D122" s="198" t="s">
        <v>82</v>
      </c>
      <c r="E122" s="198" t="s">
        <v>78</v>
      </c>
      <c r="F122" s="198" t="s">
        <v>398</v>
      </c>
      <c r="G122" s="198" t="s">
        <v>73</v>
      </c>
      <c r="H122" s="205">
        <v>162.8</v>
      </c>
      <c r="I122" s="201">
        <v>135.3</v>
      </c>
      <c r="J122" s="187">
        <f t="shared" si="2"/>
        <v>83.10810810810811</v>
      </c>
    </row>
    <row r="123" spans="1:10" ht="18.75">
      <c r="A123" s="202"/>
      <c r="B123" s="204" t="s">
        <v>527</v>
      </c>
      <c r="C123" s="198" t="s">
        <v>69</v>
      </c>
      <c r="D123" s="198" t="s">
        <v>82</v>
      </c>
      <c r="E123" s="198" t="s">
        <v>78</v>
      </c>
      <c r="F123" s="198" t="s">
        <v>528</v>
      </c>
      <c r="G123" s="198"/>
      <c r="H123" s="205">
        <v>46.3</v>
      </c>
      <c r="I123" s="201">
        <v>46.2</v>
      </c>
      <c r="J123" s="187">
        <f t="shared" si="2"/>
        <v>99.78401727861772</v>
      </c>
    </row>
    <row r="124" spans="1:10" ht="172.5" customHeight="1">
      <c r="A124" s="202"/>
      <c r="B124" s="204" t="s">
        <v>529</v>
      </c>
      <c r="C124" s="198" t="s">
        <v>69</v>
      </c>
      <c r="D124" s="198" t="s">
        <v>82</v>
      </c>
      <c r="E124" s="198" t="s">
        <v>78</v>
      </c>
      <c r="F124" s="198" t="s">
        <v>530</v>
      </c>
      <c r="G124" s="198"/>
      <c r="H124" s="205">
        <v>0.1</v>
      </c>
      <c r="I124" s="206">
        <v>0.03</v>
      </c>
      <c r="J124" s="187">
        <f t="shared" si="2"/>
        <v>30</v>
      </c>
    </row>
    <row r="125" spans="1:10" ht="60.75" customHeight="1">
      <c r="A125" s="202"/>
      <c r="B125" s="204" t="s">
        <v>46</v>
      </c>
      <c r="C125" s="198" t="s">
        <v>69</v>
      </c>
      <c r="D125" s="198" t="s">
        <v>82</v>
      </c>
      <c r="E125" s="198" t="s">
        <v>78</v>
      </c>
      <c r="F125" s="198" t="s">
        <v>530</v>
      </c>
      <c r="G125" s="198" t="s">
        <v>73</v>
      </c>
      <c r="H125" s="205">
        <v>0.1</v>
      </c>
      <c r="I125" s="206">
        <v>0.03</v>
      </c>
      <c r="J125" s="187">
        <v>30</v>
      </c>
    </row>
    <row r="126" spans="1:10" ht="174.75" customHeight="1">
      <c r="A126" s="202"/>
      <c r="B126" s="204" t="s">
        <v>531</v>
      </c>
      <c r="C126" s="198" t="s">
        <v>69</v>
      </c>
      <c r="D126" s="198" t="s">
        <v>82</v>
      </c>
      <c r="E126" s="198" t="s">
        <v>78</v>
      </c>
      <c r="F126" s="198" t="s">
        <v>532</v>
      </c>
      <c r="G126" s="198"/>
      <c r="H126" s="205">
        <v>46.2</v>
      </c>
      <c r="I126" s="201">
        <v>46.2</v>
      </c>
      <c r="J126" s="187">
        <v>100</v>
      </c>
    </row>
    <row r="127" spans="1:10" ht="69" customHeight="1">
      <c r="A127" s="202"/>
      <c r="B127" s="204" t="s">
        <v>46</v>
      </c>
      <c r="C127" s="198" t="s">
        <v>69</v>
      </c>
      <c r="D127" s="198" t="s">
        <v>82</v>
      </c>
      <c r="E127" s="198" t="s">
        <v>78</v>
      </c>
      <c r="F127" s="198" t="s">
        <v>532</v>
      </c>
      <c r="G127" s="198" t="s">
        <v>73</v>
      </c>
      <c r="H127" s="205">
        <v>46.2</v>
      </c>
      <c r="I127" s="201">
        <v>46.2</v>
      </c>
      <c r="J127" s="187">
        <v>100</v>
      </c>
    </row>
    <row r="128" spans="1:10" ht="56.25">
      <c r="A128" s="62"/>
      <c r="B128" s="76" t="s">
        <v>54</v>
      </c>
      <c r="C128" s="67" t="s">
        <v>69</v>
      </c>
      <c r="D128" s="67" t="s">
        <v>82</v>
      </c>
      <c r="E128" s="67" t="s">
        <v>78</v>
      </c>
      <c r="F128" s="67" t="s">
        <v>399</v>
      </c>
      <c r="G128" s="67"/>
      <c r="H128" s="85">
        <v>882.5</v>
      </c>
      <c r="I128" s="85">
        <v>881.9</v>
      </c>
      <c r="J128" s="9">
        <f t="shared" si="2"/>
        <v>99.93201133144476</v>
      </c>
    </row>
    <row r="129" spans="1:10" ht="37.5">
      <c r="A129" s="62"/>
      <c r="B129" s="76" t="s">
        <v>395</v>
      </c>
      <c r="C129" s="67" t="s">
        <v>69</v>
      </c>
      <c r="D129" s="67" t="s">
        <v>82</v>
      </c>
      <c r="E129" s="67" t="s">
        <v>78</v>
      </c>
      <c r="F129" s="67" t="s">
        <v>400</v>
      </c>
      <c r="G129" s="67"/>
      <c r="H129" s="85">
        <v>869.6</v>
      </c>
      <c r="I129" s="156">
        <v>869</v>
      </c>
      <c r="J129" s="9">
        <f t="shared" si="2"/>
        <v>99.9310027598896</v>
      </c>
    </row>
    <row r="130" spans="1:10" ht="75">
      <c r="A130" s="202"/>
      <c r="B130" s="204" t="s">
        <v>50</v>
      </c>
      <c r="C130" s="198" t="s">
        <v>69</v>
      </c>
      <c r="D130" s="198" t="s">
        <v>82</v>
      </c>
      <c r="E130" s="198" t="s">
        <v>78</v>
      </c>
      <c r="F130" s="198" t="s">
        <v>400</v>
      </c>
      <c r="G130" s="198" t="s">
        <v>73</v>
      </c>
      <c r="H130" s="205">
        <v>869.6</v>
      </c>
      <c r="I130" s="201">
        <v>869</v>
      </c>
      <c r="J130" s="187">
        <f t="shared" si="2"/>
        <v>99.9310027598896</v>
      </c>
    </row>
    <row r="131" spans="1:10" ht="181.5" customHeight="1">
      <c r="A131" s="202"/>
      <c r="B131" s="204" t="s">
        <v>531</v>
      </c>
      <c r="C131" s="198" t="s">
        <v>69</v>
      </c>
      <c r="D131" s="198" t="s">
        <v>82</v>
      </c>
      <c r="E131" s="198" t="s">
        <v>78</v>
      </c>
      <c r="F131" s="198" t="s">
        <v>533</v>
      </c>
      <c r="G131" s="198"/>
      <c r="H131" s="205">
        <v>12.9</v>
      </c>
      <c r="I131" s="201">
        <v>12.9</v>
      </c>
      <c r="J131" s="187">
        <f t="shared" si="2"/>
        <v>100</v>
      </c>
    </row>
    <row r="132" spans="1:10" ht="75">
      <c r="A132" s="202"/>
      <c r="B132" s="204" t="s">
        <v>46</v>
      </c>
      <c r="C132" s="198" t="s">
        <v>69</v>
      </c>
      <c r="D132" s="198" t="s">
        <v>82</v>
      </c>
      <c r="E132" s="198" t="s">
        <v>78</v>
      </c>
      <c r="F132" s="198" t="s">
        <v>533</v>
      </c>
      <c r="G132" s="198" t="s">
        <v>73</v>
      </c>
      <c r="H132" s="205">
        <v>12.9</v>
      </c>
      <c r="I132" s="201">
        <v>12.9</v>
      </c>
      <c r="J132" s="187">
        <f t="shared" si="2"/>
        <v>100</v>
      </c>
    </row>
    <row r="133" spans="1:10" ht="18.75" customHeight="1">
      <c r="A133" s="202"/>
      <c r="B133" s="204" t="s">
        <v>534</v>
      </c>
      <c r="C133" s="198" t="s">
        <v>69</v>
      </c>
      <c r="D133" s="198" t="s">
        <v>82</v>
      </c>
      <c r="E133" s="198" t="s">
        <v>78</v>
      </c>
      <c r="F133" s="198" t="s">
        <v>535</v>
      </c>
      <c r="G133" s="198"/>
      <c r="H133" s="205">
        <v>160</v>
      </c>
      <c r="I133" s="201">
        <v>160</v>
      </c>
      <c r="J133" s="187">
        <f t="shared" si="2"/>
        <v>100</v>
      </c>
    </row>
    <row r="134" spans="1:10" ht="40.5" customHeight="1">
      <c r="A134" s="202"/>
      <c r="B134" s="204" t="s">
        <v>534</v>
      </c>
      <c r="C134" s="198" t="s">
        <v>69</v>
      </c>
      <c r="D134" s="198" t="s">
        <v>82</v>
      </c>
      <c r="E134" s="198" t="s">
        <v>78</v>
      </c>
      <c r="F134" s="198" t="s">
        <v>536</v>
      </c>
      <c r="G134" s="198"/>
      <c r="H134" s="205">
        <v>160</v>
      </c>
      <c r="I134" s="201">
        <v>160</v>
      </c>
      <c r="J134" s="187">
        <f t="shared" si="2"/>
        <v>100</v>
      </c>
    </row>
    <row r="135" spans="1:10" ht="173.25" customHeight="1">
      <c r="A135" s="202"/>
      <c r="B135" s="204" t="s">
        <v>531</v>
      </c>
      <c r="C135" s="198" t="s">
        <v>69</v>
      </c>
      <c r="D135" s="198" t="s">
        <v>82</v>
      </c>
      <c r="E135" s="198" t="s">
        <v>78</v>
      </c>
      <c r="F135" s="198" t="s">
        <v>537</v>
      </c>
      <c r="G135" s="198"/>
      <c r="H135" s="205">
        <v>160</v>
      </c>
      <c r="I135" s="201">
        <v>160</v>
      </c>
      <c r="J135" s="187">
        <f t="shared" si="2"/>
        <v>100</v>
      </c>
    </row>
    <row r="136" spans="1:10" ht="75" customHeight="1">
      <c r="A136" s="202"/>
      <c r="B136" s="204" t="s">
        <v>46</v>
      </c>
      <c r="C136" s="198" t="s">
        <v>69</v>
      </c>
      <c r="D136" s="198" t="s">
        <v>82</v>
      </c>
      <c r="E136" s="198" t="s">
        <v>78</v>
      </c>
      <c r="F136" s="198" t="s">
        <v>537</v>
      </c>
      <c r="G136" s="198" t="s">
        <v>73</v>
      </c>
      <c r="H136" s="205">
        <v>160</v>
      </c>
      <c r="I136" s="201">
        <v>160</v>
      </c>
      <c r="J136" s="187">
        <f t="shared" si="2"/>
        <v>100</v>
      </c>
    </row>
    <row r="137" spans="1:10" ht="18.75">
      <c r="A137" s="144">
        <v>6</v>
      </c>
      <c r="B137" s="165" t="s">
        <v>6</v>
      </c>
      <c r="C137" s="160" t="s">
        <v>69</v>
      </c>
      <c r="D137" s="160" t="s">
        <v>75</v>
      </c>
      <c r="E137" s="160"/>
      <c r="F137" s="160"/>
      <c r="G137" s="160"/>
      <c r="H137" s="161">
        <v>10.4</v>
      </c>
      <c r="I137" s="147">
        <v>10</v>
      </c>
      <c r="J137" s="137">
        <f t="shared" si="2"/>
        <v>96.15384615384615</v>
      </c>
    </row>
    <row r="138" spans="1:10" ht="18.75">
      <c r="A138" s="68"/>
      <c r="B138" s="76" t="s">
        <v>538</v>
      </c>
      <c r="C138" s="67" t="s">
        <v>69</v>
      </c>
      <c r="D138" s="67" t="s">
        <v>75</v>
      </c>
      <c r="E138" s="67" t="s">
        <v>75</v>
      </c>
      <c r="F138" s="67"/>
      <c r="G138" s="67"/>
      <c r="H138" s="85">
        <v>10.4</v>
      </c>
      <c r="I138" s="83">
        <v>10</v>
      </c>
      <c r="J138" s="9">
        <f t="shared" si="2"/>
        <v>96.15384615384615</v>
      </c>
    </row>
    <row r="139" spans="1:10" ht="56.25">
      <c r="A139" s="62"/>
      <c r="B139" s="75" t="s">
        <v>401</v>
      </c>
      <c r="C139" s="67" t="s">
        <v>69</v>
      </c>
      <c r="D139" s="67" t="s">
        <v>75</v>
      </c>
      <c r="E139" s="67" t="s">
        <v>75</v>
      </c>
      <c r="F139" s="67" t="s">
        <v>402</v>
      </c>
      <c r="G139" s="67"/>
      <c r="H139" s="85">
        <v>10.4</v>
      </c>
      <c r="I139" s="83">
        <v>10</v>
      </c>
      <c r="J139" s="9">
        <f t="shared" si="2"/>
        <v>96.15384615384615</v>
      </c>
    </row>
    <row r="140" spans="1:10" ht="93.75">
      <c r="A140" s="62"/>
      <c r="B140" s="76" t="s">
        <v>539</v>
      </c>
      <c r="C140" s="67" t="s">
        <v>69</v>
      </c>
      <c r="D140" s="67" t="s">
        <v>75</v>
      </c>
      <c r="E140" s="67" t="s">
        <v>75</v>
      </c>
      <c r="F140" s="67" t="s">
        <v>403</v>
      </c>
      <c r="G140" s="67"/>
      <c r="H140" s="85">
        <v>10.4</v>
      </c>
      <c r="I140" s="83">
        <v>10</v>
      </c>
      <c r="J140" s="9">
        <f t="shared" si="2"/>
        <v>96.15384615384615</v>
      </c>
    </row>
    <row r="141" spans="1:10" ht="37.5">
      <c r="A141" s="62"/>
      <c r="B141" s="164" t="s">
        <v>513</v>
      </c>
      <c r="C141" s="67" t="s">
        <v>69</v>
      </c>
      <c r="D141" s="67" t="s">
        <v>75</v>
      </c>
      <c r="E141" s="67" t="s">
        <v>75</v>
      </c>
      <c r="F141" s="67" t="s">
        <v>404</v>
      </c>
      <c r="G141" s="67"/>
      <c r="H141" s="85">
        <v>10.4</v>
      </c>
      <c r="I141" s="83">
        <v>10</v>
      </c>
      <c r="J141" s="9">
        <f t="shared" si="2"/>
        <v>96.15384615384615</v>
      </c>
    </row>
    <row r="142" spans="1:10" ht="75">
      <c r="A142" s="62"/>
      <c r="B142" s="164" t="s">
        <v>50</v>
      </c>
      <c r="C142" s="67" t="s">
        <v>69</v>
      </c>
      <c r="D142" s="67" t="s">
        <v>75</v>
      </c>
      <c r="E142" s="67" t="s">
        <v>75</v>
      </c>
      <c r="F142" s="67" t="s">
        <v>404</v>
      </c>
      <c r="G142" s="67" t="s">
        <v>73</v>
      </c>
      <c r="H142" s="85">
        <v>10.4</v>
      </c>
      <c r="I142" s="101">
        <v>10</v>
      </c>
      <c r="J142" s="9">
        <f t="shared" si="2"/>
        <v>96.15384615384615</v>
      </c>
    </row>
    <row r="143" spans="1:10" ht="18.75">
      <c r="A143" s="144">
        <v>7</v>
      </c>
      <c r="B143" s="165" t="s">
        <v>56</v>
      </c>
      <c r="C143" s="160" t="s">
        <v>69</v>
      </c>
      <c r="D143" s="160" t="s">
        <v>84</v>
      </c>
      <c r="E143" s="160"/>
      <c r="F143" s="160"/>
      <c r="G143" s="160"/>
      <c r="H143" s="161">
        <v>3111.4</v>
      </c>
      <c r="I143" s="147">
        <v>3034.8</v>
      </c>
      <c r="J143" s="137">
        <f t="shared" si="2"/>
        <v>97.53808574918044</v>
      </c>
    </row>
    <row r="144" spans="1:10" ht="18.75">
      <c r="A144" s="68"/>
      <c r="B144" s="57" t="s">
        <v>4</v>
      </c>
      <c r="C144" s="67" t="s">
        <v>69</v>
      </c>
      <c r="D144" s="67" t="s">
        <v>84</v>
      </c>
      <c r="E144" s="67" t="s">
        <v>66</v>
      </c>
      <c r="F144" s="67"/>
      <c r="G144" s="67"/>
      <c r="H144" s="85">
        <v>3111.4</v>
      </c>
      <c r="I144" s="85">
        <v>3034.8</v>
      </c>
      <c r="J144" s="9">
        <f t="shared" si="2"/>
        <v>97.53808574918044</v>
      </c>
    </row>
    <row r="145" spans="1:10" ht="75">
      <c r="A145" s="62"/>
      <c r="B145" s="75" t="s">
        <v>405</v>
      </c>
      <c r="C145" s="67">
        <v>992</v>
      </c>
      <c r="D145" s="67" t="s">
        <v>84</v>
      </c>
      <c r="E145" s="67" t="s">
        <v>66</v>
      </c>
      <c r="F145" s="67" t="s">
        <v>406</v>
      </c>
      <c r="G145" s="67"/>
      <c r="H145" s="85">
        <v>3111.4</v>
      </c>
      <c r="I145" s="85">
        <v>3034.8</v>
      </c>
      <c r="J145" s="9">
        <f t="shared" si="2"/>
        <v>97.53808574918044</v>
      </c>
    </row>
    <row r="146" spans="1:10" ht="75">
      <c r="A146" s="62"/>
      <c r="B146" s="75" t="s">
        <v>407</v>
      </c>
      <c r="C146" s="67" t="s">
        <v>69</v>
      </c>
      <c r="D146" s="67" t="s">
        <v>84</v>
      </c>
      <c r="E146" s="67" t="s">
        <v>66</v>
      </c>
      <c r="F146" s="67" t="s">
        <v>408</v>
      </c>
      <c r="G146" s="67"/>
      <c r="H146" s="85">
        <v>1310.1</v>
      </c>
      <c r="I146" s="85">
        <v>1233.5</v>
      </c>
      <c r="J146" s="9">
        <f t="shared" si="2"/>
        <v>94.15311808258913</v>
      </c>
    </row>
    <row r="147" spans="1:10" ht="18.75">
      <c r="A147" s="148"/>
      <c r="B147" s="166" t="s">
        <v>541</v>
      </c>
      <c r="C147" s="151" t="s">
        <v>69</v>
      </c>
      <c r="D147" s="151" t="s">
        <v>84</v>
      </c>
      <c r="E147" s="151" t="s">
        <v>66</v>
      </c>
      <c r="F147" s="151" t="s">
        <v>409</v>
      </c>
      <c r="G147" s="151"/>
      <c r="H147" s="152">
        <v>1062.2</v>
      </c>
      <c r="I147" s="153">
        <v>985.6</v>
      </c>
      <c r="J147" s="154">
        <f t="shared" si="2"/>
        <v>92.78855206175861</v>
      </c>
    </row>
    <row r="148" spans="1:10" ht="67.5" customHeight="1">
      <c r="A148" s="62"/>
      <c r="B148" s="174" t="s">
        <v>540</v>
      </c>
      <c r="C148" s="67" t="s">
        <v>69</v>
      </c>
      <c r="D148" s="67" t="s">
        <v>84</v>
      </c>
      <c r="E148" s="67" t="s">
        <v>66</v>
      </c>
      <c r="F148" s="67" t="s">
        <v>410</v>
      </c>
      <c r="G148" s="67"/>
      <c r="H148" s="85">
        <v>1062.2</v>
      </c>
      <c r="I148" s="83">
        <v>985.6</v>
      </c>
      <c r="J148" s="9">
        <f t="shared" si="2"/>
        <v>92.78855206175861</v>
      </c>
    </row>
    <row r="149" spans="1:10" ht="67.5" customHeight="1">
      <c r="A149" s="62"/>
      <c r="B149" s="174" t="s">
        <v>542</v>
      </c>
      <c r="C149" s="67" t="s">
        <v>69</v>
      </c>
      <c r="D149" s="67" t="s">
        <v>84</v>
      </c>
      <c r="E149" s="67" t="s">
        <v>66</v>
      </c>
      <c r="F149" s="67" t="s">
        <v>410</v>
      </c>
      <c r="G149" s="67" t="s">
        <v>543</v>
      </c>
      <c r="H149" s="85">
        <v>1062.2</v>
      </c>
      <c r="I149" s="83">
        <v>985.6</v>
      </c>
      <c r="J149" s="9">
        <f t="shared" si="2"/>
        <v>92.78855206175861</v>
      </c>
    </row>
    <row r="150" spans="1:10" ht="37.5">
      <c r="A150" s="62"/>
      <c r="B150" s="174" t="s">
        <v>55</v>
      </c>
      <c r="C150" s="67" t="s">
        <v>69</v>
      </c>
      <c r="D150" s="67" t="s">
        <v>84</v>
      </c>
      <c r="E150" s="67" t="s">
        <v>66</v>
      </c>
      <c r="F150" s="67" t="s">
        <v>410</v>
      </c>
      <c r="G150" s="67" t="s">
        <v>308</v>
      </c>
      <c r="H150" s="85">
        <v>1062.2</v>
      </c>
      <c r="I150" s="83">
        <v>985.6</v>
      </c>
      <c r="J150" s="9">
        <f t="shared" si="2"/>
        <v>92.78855206175861</v>
      </c>
    </row>
    <row r="151" spans="1:10" ht="18.75">
      <c r="A151" s="148"/>
      <c r="B151" s="122" t="s">
        <v>3</v>
      </c>
      <c r="C151" s="151" t="s">
        <v>69</v>
      </c>
      <c r="D151" s="151" t="s">
        <v>84</v>
      </c>
      <c r="E151" s="151" t="s">
        <v>66</v>
      </c>
      <c r="F151" s="151" t="s">
        <v>411</v>
      </c>
      <c r="G151" s="151"/>
      <c r="H151" s="152">
        <v>247.9</v>
      </c>
      <c r="I151" s="153">
        <v>247.9</v>
      </c>
      <c r="J151" s="154">
        <f t="shared" si="2"/>
        <v>100</v>
      </c>
    </row>
    <row r="152" spans="1:10" ht="45.75" customHeight="1">
      <c r="A152" s="202"/>
      <c r="B152" s="207" t="s">
        <v>540</v>
      </c>
      <c r="C152" s="198" t="s">
        <v>69</v>
      </c>
      <c r="D152" s="198" t="s">
        <v>84</v>
      </c>
      <c r="E152" s="198" t="s">
        <v>66</v>
      </c>
      <c r="F152" s="198" t="s">
        <v>412</v>
      </c>
      <c r="G152" s="198"/>
      <c r="H152" s="205">
        <v>247.9</v>
      </c>
      <c r="I152" s="200">
        <v>247.9</v>
      </c>
      <c r="J152" s="187">
        <f t="shared" si="2"/>
        <v>100</v>
      </c>
    </row>
    <row r="153" spans="1:10" ht="32.25" customHeight="1">
      <c r="A153" s="62"/>
      <c r="B153" s="208" t="s">
        <v>309</v>
      </c>
      <c r="C153" s="67" t="s">
        <v>69</v>
      </c>
      <c r="D153" s="67" t="s">
        <v>84</v>
      </c>
      <c r="E153" s="67" t="s">
        <v>66</v>
      </c>
      <c r="F153" s="67" t="s">
        <v>412</v>
      </c>
      <c r="G153" s="67"/>
      <c r="H153" s="85">
        <v>247.9</v>
      </c>
      <c r="I153" s="83">
        <v>247.9</v>
      </c>
      <c r="J153" s="9">
        <f t="shared" si="2"/>
        <v>100</v>
      </c>
    </row>
    <row r="154" spans="1:10" ht="37.5">
      <c r="A154" s="202"/>
      <c r="B154" s="209" t="s">
        <v>55</v>
      </c>
      <c r="C154" s="198" t="s">
        <v>69</v>
      </c>
      <c r="D154" s="198" t="s">
        <v>84</v>
      </c>
      <c r="E154" s="198" t="s">
        <v>66</v>
      </c>
      <c r="F154" s="198" t="s">
        <v>412</v>
      </c>
      <c r="G154" s="198" t="s">
        <v>308</v>
      </c>
      <c r="H154" s="205">
        <v>247.9</v>
      </c>
      <c r="I154" s="203">
        <v>247.9</v>
      </c>
      <c r="J154" s="187">
        <f t="shared" si="2"/>
        <v>100</v>
      </c>
    </row>
    <row r="155" spans="1:10" ht="69" customHeight="1">
      <c r="A155" s="62"/>
      <c r="B155" s="210" t="s">
        <v>469</v>
      </c>
      <c r="C155" s="67" t="s">
        <v>69</v>
      </c>
      <c r="D155" s="67" t="s">
        <v>84</v>
      </c>
      <c r="E155" s="67" t="s">
        <v>66</v>
      </c>
      <c r="F155" s="67" t="s">
        <v>413</v>
      </c>
      <c r="G155" s="67"/>
      <c r="H155" s="85">
        <v>1801.3</v>
      </c>
      <c r="I155" s="83">
        <v>1801.3</v>
      </c>
      <c r="J155" s="9">
        <f t="shared" si="2"/>
        <v>100</v>
      </c>
    </row>
    <row r="156" spans="1:10" ht="112.5">
      <c r="A156" s="62"/>
      <c r="B156" s="75" t="s">
        <v>414</v>
      </c>
      <c r="C156" s="67" t="s">
        <v>69</v>
      </c>
      <c r="D156" s="67" t="s">
        <v>84</v>
      </c>
      <c r="E156" s="67" t="s">
        <v>66</v>
      </c>
      <c r="F156" s="67" t="s">
        <v>544</v>
      </c>
      <c r="G156" s="67"/>
      <c r="H156" s="85">
        <v>1801.3</v>
      </c>
      <c r="I156" s="156">
        <v>1801.3</v>
      </c>
      <c r="J156" s="9">
        <f t="shared" si="2"/>
        <v>100</v>
      </c>
    </row>
    <row r="157" spans="1:10" ht="37.5">
      <c r="A157" s="202"/>
      <c r="B157" s="211" t="s">
        <v>309</v>
      </c>
      <c r="C157" s="198" t="s">
        <v>69</v>
      </c>
      <c r="D157" s="198" t="s">
        <v>84</v>
      </c>
      <c r="E157" s="198" t="s">
        <v>66</v>
      </c>
      <c r="F157" s="198" t="s">
        <v>544</v>
      </c>
      <c r="G157" s="198" t="s">
        <v>308</v>
      </c>
      <c r="H157" s="205">
        <v>1801.3</v>
      </c>
      <c r="I157" s="200">
        <v>1801.3</v>
      </c>
      <c r="J157" s="187">
        <f t="shared" si="2"/>
        <v>100</v>
      </c>
    </row>
    <row r="158" spans="1:10" ht="18.75">
      <c r="A158" s="144">
        <v>8</v>
      </c>
      <c r="B158" s="175" t="s">
        <v>336</v>
      </c>
      <c r="C158" s="160" t="s">
        <v>69</v>
      </c>
      <c r="D158" s="160" t="s">
        <v>415</v>
      </c>
      <c r="E158" s="160" t="s">
        <v>416</v>
      </c>
      <c r="F158" s="160"/>
      <c r="G158" s="160"/>
      <c r="H158" s="161">
        <v>81.9</v>
      </c>
      <c r="I158" s="171">
        <v>78.3</v>
      </c>
      <c r="J158" s="137">
        <f t="shared" si="2"/>
        <v>95.60439560439559</v>
      </c>
    </row>
    <row r="159" spans="1:10" ht="37.5">
      <c r="A159" s="73"/>
      <c r="B159" s="75" t="s">
        <v>417</v>
      </c>
      <c r="C159" s="67" t="s">
        <v>69</v>
      </c>
      <c r="D159" s="67" t="s">
        <v>418</v>
      </c>
      <c r="E159" s="67" t="s">
        <v>82</v>
      </c>
      <c r="F159" s="67" t="s">
        <v>344</v>
      </c>
      <c r="G159" s="67"/>
      <c r="H159" s="85">
        <v>81.9</v>
      </c>
      <c r="I159" s="101">
        <v>78.3</v>
      </c>
      <c r="J159" s="9">
        <f t="shared" si="2"/>
        <v>95.60439560439559</v>
      </c>
    </row>
    <row r="160" spans="1:10" ht="168.75">
      <c r="A160" s="73"/>
      <c r="B160" s="75" t="s">
        <v>419</v>
      </c>
      <c r="C160" s="67" t="s">
        <v>69</v>
      </c>
      <c r="D160" s="67" t="s">
        <v>418</v>
      </c>
      <c r="E160" s="67" t="s">
        <v>82</v>
      </c>
      <c r="F160" s="67" t="s">
        <v>420</v>
      </c>
      <c r="G160" s="67"/>
      <c r="H160" s="85">
        <v>81.9</v>
      </c>
      <c r="I160" s="101">
        <v>78.3</v>
      </c>
      <c r="J160" s="9">
        <f t="shared" si="2"/>
        <v>95.60439560439559</v>
      </c>
    </row>
    <row r="161" spans="1:10" ht="37.5">
      <c r="A161" s="73"/>
      <c r="B161" s="75" t="s">
        <v>421</v>
      </c>
      <c r="C161" s="67" t="s">
        <v>69</v>
      </c>
      <c r="D161" s="67" t="s">
        <v>418</v>
      </c>
      <c r="E161" s="67" t="s">
        <v>82</v>
      </c>
      <c r="F161" s="67" t="s">
        <v>422</v>
      </c>
      <c r="G161" s="67"/>
      <c r="H161" s="85">
        <v>81.9</v>
      </c>
      <c r="I161" s="101">
        <v>78.3</v>
      </c>
      <c r="J161" s="9">
        <f t="shared" si="2"/>
        <v>95.60439560439559</v>
      </c>
    </row>
    <row r="162" spans="1:10" ht="37.5">
      <c r="A162" s="73"/>
      <c r="B162" s="75" t="s">
        <v>395</v>
      </c>
      <c r="C162" s="67" t="s">
        <v>69</v>
      </c>
      <c r="D162" s="67" t="s">
        <v>418</v>
      </c>
      <c r="E162" s="67" t="s">
        <v>82</v>
      </c>
      <c r="F162" s="67" t="s">
        <v>423</v>
      </c>
      <c r="G162" s="67"/>
      <c r="H162" s="85">
        <v>81.9</v>
      </c>
      <c r="I162" s="101">
        <v>78.3</v>
      </c>
      <c r="J162" s="9">
        <f t="shared" si="2"/>
        <v>95.60439560439559</v>
      </c>
    </row>
    <row r="163" spans="1:10" ht="75">
      <c r="A163" s="202"/>
      <c r="B163" s="204" t="s">
        <v>50</v>
      </c>
      <c r="C163" s="198" t="s">
        <v>69</v>
      </c>
      <c r="D163" s="198" t="s">
        <v>418</v>
      </c>
      <c r="E163" s="198" t="s">
        <v>82</v>
      </c>
      <c r="F163" s="198" t="s">
        <v>423</v>
      </c>
      <c r="G163" s="198" t="s">
        <v>73</v>
      </c>
      <c r="H163" s="205">
        <v>81.9</v>
      </c>
      <c r="I163" s="201">
        <v>78.3</v>
      </c>
      <c r="J163" s="187">
        <f t="shared" si="2"/>
        <v>95.60439560439559</v>
      </c>
    </row>
    <row r="164" spans="1:10" ht="45.75" customHeight="1">
      <c r="A164" s="144">
        <v>9</v>
      </c>
      <c r="B164" s="142" t="s">
        <v>1</v>
      </c>
      <c r="C164" s="160" t="s">
        <v>69</v>
      </c>
      <c r="D164" s="160" t="s">
        <v>76</v>
      </c>
      <c r="E164" s="160"/>
      <c r="F164" s="160"/>
      <c r="G164" s="160"/>
      <c r="H164" s="161">
        <v>1</v>
      </c>
      <c r="I164" s="147">
        <v>0.9</v>
      </c>
      <c r="J164" s="137">
        <f aca="true" t="shared" si="3" ref="J164:J169">I164/H164*100</f>
        <v>90</v>
      </c>
    </row>
    <row r="165" spans="1:10" ht="56.25">
      <c r="A165" s="68"/>
      <c r="B165" s="57" t="s">
        <v>0</v>
      </c>
      <c r="C165" s="67" t="s">
        <v>69</v>
      </c>
      <c r="D165" s="67" t="s">
        <v>76</v>
      </c>
      <c r="E165" s="67" t="s">
        <v>66</v>
      </c>
      <c r="F165" s="67"/>
      <c r="G165" s="67"/>
      <c r="H165" s="85">
        <v>1</v>
      </c>
      <c r="I165" s="83">
        <v>0.9</v>
      </c>
      <c r="J165" s="9">
        <f t="shared" si="3"/>
        <v>90</v>
      </c>
    </row>
    <row r="166" spans="1:10" ht="37.5">
      <c r="A166" s="62"/>
      <c r="B166" s="75" t="s">
        <v>57</v>
      </c>
      <c r="C166" s="67" t="s">
        <v>69</v>
      </c>
      <c r="D166" s="67" t="s">
        <v>76</v>
      </c>
      <c r="E166" s="67" t="s">
        <v>66</v>
      </c>
      <c r="F166" s="67" t="s">
        <v>424</v>
      </c>
      <c r="G166" s="67"/>
      <c r="H166" s="85">
        <v>1</v>
      </c>
      <c r="I166" s="83">
        <v>0.9</v>
      </c>
      <c r="J166" s="9">
        <f t="shared" si="3"/>
        <v>90</v>
      </c>
    </row>
    <row r="167" spans="1:10" ht="56.25">
      <c r="A167" s="62"/>
      <c r="B167" s="163" t="s">
        <v>310</v>
      </c>
      <c r="C167" s="67" t="s">
        <v>69</v>
      </c>
      <c r="D167" s="67" t="s">
        <v>76</v>
      </c>
      <c r="E167" s="67" t="s">
        <v>66</v>
      </c>
      <c r="F167" s="67" t="s">
        <v>425</v>
      </c>
      <c r="G167" s="67"/>
      <c r="H167" s="85">
        <v>1</v>
      </c>
      <c r="I167" s="83">
        <v>0.9</v>
      </c>
      <c r="J167" s="9">
        <f t="shared" si="3"/>
        <v>90</v>
      </c>
    </row>
    <row r="168" spans="1:10" ht="37.5">
      <c r="A168" s="62"/>
      <c r="B168" s="57" t="s">
        <v>311</v>
      </c>
      <c r="C168" s="67" t="s">
        <v>69</v>
      </c>
      <c r="D168" s="67" t="s">
        <v>76</v>
      </c>
      <c r="E168" s="67" t="s">
        <v>66</v>
      </c>
      <c r="F168" s="67" t="s">
        <v>426</v>
      </c>
      <c r="G168" s="67"/>
      <c r="H168" s="85">
        <v>1</v>
      </c>
      <c r="I168" s="83">
        <v>0.9</v>
      </c>
      <c r="J168" s="9">
        <f t="shared" si="3"/>
        <v>90</v>
      </c>
    </row>
    <row r="169" spans="1:10" ht="33.75" customHeight="1">
      <c r="A169" s="202"/>
      <c r="B169" s="212" t="s">
        <v>58</v>
      </c>
      <c r="C169" s="198" t="s">
        <v>69</v>
      </c>
      <c r="D169" s="198" t="s">
        <v>76</v>
      </c>
      <c r="E169" s="198" t="s">
        <v>66</v>
      </c>
      <c r="F169" s="198" t="s">
        <v>426</v>
      </c>
      <c r="G169" s="198" t="s">
        <v>85</v>
      </c>
      <c r="H169" s="205">
        <v>1</v>
      </c>
      <c r="I169" s="203">
        <v>0.9</v>
      </c>
      <c r="J169" s="187">
        <f t="shared" si="3"/>
        <v>90</v>
      </c>
    </row>
    <row r="170" spans="1:9" ht="18.75">
      <c r="A170" s="23"/>
      <c r="B170" s="59"/>
      <c r="C170" s="59"/>
      <c r="D170" s="59"/>
      <c r="E170" s="59"/>
      <c r="F170" s="59"/>
      <c r="G170" s="59"/>
      <c r="H170" s="59"/>
      <c r="I170" s="59"/>
    </row>
    <row r="171" spans="1:9" ht="18.75">
      <c r="A171" s="24"/>
      <c r="B171" s="24"/>
      <c r="C171" s="24"/>
      <c r="D171" s="24"/>
      <c r="E171" s="24"/>
      <c r="F171" s="24"/>
      <c r="G171" s="24"/>
      <c r="H171" s="24"/>
      <c r="I171" s="24"/>
    </row>
    <row r="173" spans="1:10" ht="18.75">
      <c r="A173" s="1" t="s">
        <v>290</v>
      </c>
      <c r="B173" s="1"/>
      <c r="C173" s="1"/>
      <c r="I173" s="1"/>
      <c r="J173" s="61" t="s">
        <v>291</v>
      </c>
    </row>
    <row r="174" spans="1:9" ht="18.75">
      <c r="A174" s="95"/>
      <c r="B174" s="95"/>
      <c r="C174" s="95"/>
      <c r="D174" s="95"/>
      <c r="E174" s="95"/>
      <c r="F174" s="95"/>
      <c r="G174" s="95"/>
      <c r="H174" s="95"/>
      <c r="I174" s="95"/>
    </row>
    <row r="175" spans="1:9" ht="18.75">
      <c r="A175" s="96"/>
      <c r="B175" s="96"/>
      <c r="C175" s="96"/>
      <c r="D175" s="96"/>
      <c r="E175" s="96"/>
      <c r="F175" s="96"/>
      <c r="G175" s="96"/>
      <c r="H175" s="96"/>
      <c r="I175" s="96"/>
    </row>
    <row r="176" spans="1:9" ht="18.75">
      <c r="A176" s="95"/>
      <c r="B176" s="95"/>
      <c r="C176" s="95"/>
      <c r="D176" s="95"/>
      <c r="E176" s="95"/>
      <c r="F176" s="95"/>
      <c r="G176" s="95"/>
      <c r="H176" s="95"/>
      <c r="I176" s="95"/>
    </row>
  </sheetData>
  <sheetProtection/>
  <autoFilter ref="A8:J171"/>
  <mergeCells count="4">
    <mergeCell ref="A6:J6"/>
    <mergeCell ref="G1:J1"/>
    <mergeCell ref="G2:J2"/>
    <mergeCell ref="G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="70" zoomScaleNormal="70" zoomScalePageLayoutView="0" workbookViewId="0" topLeftCell="A1">
      <selection activeCell="A11" sqref="A10:A11"/>
    </sheetView>
  </sheetViews>
  <sheetFormatPr defaultColWidth="9.140625" defaultRowHeight="15"/>
  <cols>
    <col min="1" max="1" width="43.7109375" style="23" customWidth="1"/>
    <col min="2" max="2" width="77.8515625" style="23" customWidth="1"/>
    <col min="3" max="3" width="20.8515625" style="23" customWidth="1"/>
  </cols>
  <sheetData>
    <row r="1" spans="1:3" ht="18.75">
      <c r="A1" s="21"/>
      <c r="B1" s="222" t="s">
        <v>176</v>
      </c>
      <c r="C1" s="222"/>
    </row>
    <row r="2" spans="1:3" ht="18.75">
      <c r="A2" s="222" t="s">
        <v>292</v>
      </c>
      <c r="B2" s="222"/>
      <c r="C2" s="222"/>
    </row>
    <row r="3" spans="1:3" ht="18.75">
      <c r="A3" s="222" t="s">
        <v>553</v>
      </c>
      <c r="B3" s="222"/>
      <c r="C3" s="222"/>
    </row>
    <row r="4" spans="1:3" ht="18.75">
      <c r="A4" s="1"/>
      <c r="B4" s="1"/>
      <c r="C4" s="1"/>
    </row>
    <row r="6" spans="1:3" ht="58.5" customHeight="1">
      <c r="A6" s="224" t="s">
        <v>481</v>
      </c>
      <c r="B6" s="224"/>
      <c r="C6" s="224"/>
    </row>
    <row r="8" ht="18.75">
      <c r="C8" s="2" t="s">
        <v>34</v>
      </c>
    </row>
    <row r="9" spans="1:3" ht="95.25" customHeight="1">
      <c r="A9" s="54" t="s">
        <v>186</v>
      </c>
      <c r="B9" s="106" t="s">
        <v>187</v>
      </c>
      <c r="C9" s="7" t="s">
        <v>179</v>
      </c>
    </row>
    <row r="10" spans="1:3" ht="37.5">
      <c r="A10" s="111"/>
      <c r="B10" s="112" t="s">
        <v>312</v>
      </c>
      <c r="C10" s="100">
        <v>-182.8</v>
      </c>
    </row>
    <row r="11" spans="1:3" ht="37.5">
      <c r="A11" s="111"/>
      <c r="B11" s="112" t="s">
        <v>431</v>
      </c>
      <c r="C11" s="100">
        <v>200</v>
      </c>
    </row>
    <row r="12" spans="1:3" ht="37.5">
      <c r="A12" s="111" t="s">
        <v>263</v>
      </c>
      <c r="B12" s="112" t="s">
        <v>23</v>
      </c>
      <c r="C12" s="100">
        <v>200</v>
      </c>
    </row>
    <row r="13" spans="1:3" ht="37.5">
      <c r="A13" s="111" t="s">
        <v>264</v>
      </c>
      <c r="B13" s="112" t="s">
        <v>248</v>
      </c>
      <c r="C13" s="100">
        <v>200</v>
      </c>
    </row>
    <row r="14" spans="1:3" ht="56.25">
      <c r="A14" s="111" t="s">
        <v>265</v>
      </c>
      <c r="B14" s="112" t="s">
        <v>249</v>
      </c>
      <c r="C14" s="100">
        <v>621</v>
      </c>
    </row>
    <row r="15" spans="1:3" ht="56.25">
      <c r="A15" s="111" t="s">
        <v>266</v>
      </c>
      <c r="B15" s="112" t="s">
        <v>250</v>
      </c>
      <c r="C15" s="100">
        <v>621</v>
      </c>
    </row>
    <row r="16" spans="1:3" ht="56.25">
      <c r="A16" s="111" t="s">
        <v>267</v>
      </c>
      <c r="B16" s="112" t="s">
        <v>251</v>
      </c>
      <c r="C16" s="100">
        <v>-421</v>
      </c>
    </row>
    <row r="17" spans="1:3" ht="56.25">
      <c r="A17" s="111" t="s">
        <v>268</v>
      </c>
      <c r="B17" s="112" t="s">
        <v>252</v>
      </c>
      <c r="C17" s="100">
        <v>-421</v>
      </c>
    </row>
    <row r="18" spans="1:3" ht="18.75">
      <c r="A18" s="111" t="s">
        <v>262</v>
      </c>
      <c r="B18" s="112" t="s">
        <v>253</v>
      </c>
      <c r="C18" s="100">
        <v>-382.8</v>
      </c>
    </row>
    <row r="19" spans="1:3" ht="37.5">
      <c r="A19" s="111" t="s">
        <v>269</v>
      </c>
      <c r="B19" s="112" t="s">
        <v>254</v>
      </c>
      <c r="C19" s="100">
        <v>-382.8</v>
      </c>
    </row>
    <row r="20" spans="1:3" ht="18.75">
      <c r="A20" s="111" t="s">
        <v>270</v>
      </c>
      <c r="B20" s="112" t="s">
        <v>255</v>
      </c>
      <c r="C20" s="100">
        <v>-15637.2</v>
      </c>
    </row>
    <row r="21" spans="1:3" ht="18.75">
      <c r="A21" s="111" t="s">
        <v>271</v>
      </c>
      <c r="B21" s="112" t="s">
        <v>256</v>
      </c>
      <c r="C21" s="100">
        <v>-15637.2</v>
      </c>
    </row>
    <row r="22" spans="1:3" ht="18.75">
      <c r="A22" s="111" t="s">
        <v>272</v>
      </c>
      <c r="B22" s="112" t="s">
        <v>257</v>
      </c>
      <c r="C22" s="100">
        <v>-15637.2</v>
      </c>
    </row>
    <row r="23" spans="1:3" ht="37.5">
      <c r="A23" s="111" t="s">
        <v>273</v>
      </c>
      <c r="B23" s="112" t="s">
        <v>258</v>
      </c>
      <c r="C23" s="100">
        <v>-15637.2</v>
      </c>
    </row>
    <row r="24" spans="1:3" ht="18.75">
      <c r="A24" s="111" t="s">
        <v>274</v>
      </c>
      <c r="B24" s="112" t="s">
        <v>259</v>
      </c>
      <c r="C24" s="100">
        <v>15254.4</v>
      </c>
    </row>
    <row r="25" spans="1:3" ht="18.75">
      <c r="A25" s="111" t="s">
        <v>275</v>
      </c>
      <c r="B25" s="112" t="s">
        <v>260</v>
      </c>
      <c r="C25" s="100">
        <v>15254.4</v>
      </c>
    </row>
    <row r="26" spans="1:3" ht="18.75">
      <c r="A26" s="111" t="s">
        <v>276</v>
      </c>
      <c r="B26" s="112" t="s">
        <v>37</v>
      </c>
      <c r="C26" s="100">
        <v>15254.4</v>
      </c>
    </row>
    <row r="27" spans="1:3" ht="37.5">
      <c r="A27" s="111" t="s">
        <v>277</v>
      </c>
      <c r="B27" s="112" t="s">
        <v>261</v>
      </c>
      <c r="C27" s="100">
        <v>15254.4</v>
      </c>
    </row>
    <row r="31" spans="1:4" ht="18.75">
      <c r="A31" s="1" t="s">
        <v>313</v>
      </c>
      <c r="B31" s="1"/>
      <c r="C31" s="1" t="s">
        <v>291</v>
      </c>
      <c r="D31" s="5"/>
    </row>
  </sheetData>
  <sheetProtection/>
  <mergeCells count="4">
    <mergeCell ref="B1:C1"/>
    <mergeCell ref="A2:C2"/>
    <mergeCell ref="A3:C3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="70" zoomScaleNormal="70" zoomScalePageLayoutView="0" workbookViewId="0" topLeftCell="A1">
      <selection activeCell="C13" sqref="C13"/>
    </sheetView>
  </sheetViews>
  <sheetFormatPr defaultColWidth="9.140625" defaultRowHeight="15"/>
  <cols>
    <col min="1" max="1" width="31.28125" style="21" customWidth="1"/>
    <col min="2" max="2" width="64.7109375" style="21" customWidth="1"/>
    <col min="3" max="3" width="15.421875" style="21" customWidth="1"/>
    <col min="4" max="4" width="17.57421875" style="21" hidden="1" customWidth="1"/>
    <col min="5" max="5" width="16.28125" style="21" customWidth="1"/>
    <col min="6" max="6" width="23.8515625" style="21" hidden="1" customWidth="1"/>
    <col min="7" max="7" width="15.140625" style="23" customWidth="1"/>
  </cols>
  <sheetData>
    <row r="1" spans="3:7" ht="18.75" customHeight="1">
      <c r="C1" s="244" t="s">
        <v>175</v>
      </c>
      <c r="D1" s="244"/>
      <c r="E1" s="244"/>
      <c r="F1" s="244"/>
      <c r="G1" s="244"/>
    </row>
    <row r="2" spans="3:7" ht="18.75" customHeight="1">
      <c r="C2" s="244" t="s">
        <v>293</v>
      </c>
      <c r="D2" s="244"/>
      <c r="E2" s="244"/>
      <c r="F2" s="244"/>
      <c r="G2" s="244"/>
    </row>
    <row r="3" spans="3:7" ht="18.75" customHeight="1">
      <c r="C3" s="244" t="s">
        <v>556</v>
      </c>
      <c r="D3" s="244"/>
      <c r="E3" s="244"/>
      <c r="F3" s="244"/>
      <c r="G3" s="244"/>
    </row>
    <row r="5" spans="1:8" ht="73.5" customHeight="1">
      <c r="A5" s="234" t="s">
        <v>550</v>
      </c>
      <c r="B5" s="234"/>
      <c r="C5" s="234"/>
      <c r="D5" s="234"/>
      <c r="E5" s="234"/>
      <c r="F5" s="234"/>
      <c r="G5" s="234"/>
      <c r="H5" s="23"/>
    </row>
    <row r="6" spans="1:8" ht="25.5" customHeight="1">
      <c r="A6" s="92"/>
      <c r="B6" s="92"/>
      <c r="C6" s="92"/>
      <c r="D6" s="92"/>
      <c r="E6" s="92"/>
      <c r="F6" s="92"/>
      <c r="G6" s="92" t="s">
        <v>34</v>
      </c>
      <c r="H6" s="23"/>
    </row>
    <row r="7" spans="1:7" ht="125.25" customHeight="1">
      <c r="A7" s="47" t="s">
        <v>22</v>
      </c>
      <c r="B7" s="47" t="s">
        <v>152</v>
      </c>
      <c r="C7" s="47" t="s">
        <v>480</v>
      </c>
      <c r="D7" s="22"/>
      <c r="E7" s="7" t="s">
        <v>455</v>
      </c>
      <c r="F7" s="7" t="s">
        <v>39</v>
      </c>
      <c r="G7" s="7" t="s">
        <v>39</v>
      </c>
    </row>
    <row r="8" spans="1:7" ht="18.75">
      <c r="A8" s="47">
        <v>1</v>
      </c>
      <c r="B8" s="47">
        <v>2</v>
      </c>
      <c r="C8" s="47">
        <v>3</v>
      </c>
      <c r="D8" s="47">
        <v>4</v>
      </c>
      <c r="E8" s="47">
        <v>4</v>
      </c>
      <c r="F8" s="47">
        <v>6</v>
      </c>
      <c r="G8" s="47">
        <v>5</v>
      </c>
    </row>
    <row r="9" spans="1:7" ht="37.5">
      <c r="A9" s="47"/>
      <c r="B9" s="46" t="s">
        <v>428</v>
      </c>
      <c r="C9" s="81">
        <v>1019.9</v>
      </c>
      <c r="D9" s="88"/>
      <c r="E9" s="80">
        <v>-182.8</v>
      </c>
      <c r="F9" s="80"/>
      <c r="G9" s="89">
        <f>E9/C9*100</f>
        <v>-17.923325816256497</v>
      </c>
    </row>
    <row r="10" spans="1:7" ht="37.5">
      <c r="A10" s="170"/>
      <c r="B10" s="46" t="s">
        <v>427</v>
      </c>
      <c r="C10" s="81">
        <v>200</v>
      </c>
      <c r="D10" s="88"/>
      <c r="E10" s="80">
        <v>200</v>
      </c>
      <c r="F10" s="80"/>
      <c r="G10" s="89">
        <f>E10/C10*100</f>
        <v>100</v>
      </c>
    </row>
    <row r="11" spans="1:7" ht="37.5">
      <c r="A11" s="47" t="s">
        <v>153</v>
      </c>
      <c r="B11" s="46" t="s">
        <v>23</v>
      </c>
      <c r="C11" s="81">
        <v>200</v>
      </c>
      <c r="D11" s="88"/>
      <c r="E11" s="80">
        <v>200</v>
      </c>
      <c r="F11" s="80"/>
      <c r="G11" s="89">
        <f aca="true" t="shared" si="0" ref="G11:G21">E11/C11*100</f>
        <v>100</v>
      </c>
    </row>
    <row r="12" spans="1:7" ht="56.25">
      <c r="A12" s="170" t="s">
        <v>429</v>
      </c>
      <c r="B12" s="46" t="s">
        <v>430</v>
      </c>
      <c r="C12" s="81">
        <v>200</v>
      </c>
      <c r="D12" s="88"/>
      <c r="E12" s="80">
        <v>200</v>
      </c>
      <c r="F12" s="80"/>
      <c r="G12" s="89">
        <f t="shared" si="0"/>
        <v>100</v>
      </c>
    </row>
    <row r="13" spans="1:7" ht="56.25">
      <c r="A13" s="47" t="s">
        <v>154</v>
      </c>
      <c r="B13" s="46" t="s">
        <v>155</v>
      </c>
      <c r="C13" s="81">
        <v>621</v>
      </c>
      <c r="D13" s="88"/>
      <c r="E13" s="80">
        <v>621</v>
      </c>
      <c r="F13" s="80"/>
      <c r="G13" s="89">
        <f t="shared" si="0"/>
        <v>100</v>
      </c>
    </row>
    <row r="14" spans="1:7" ht="56.25">
      <c r="A14" s="47" t="s">
        <v>156</v>
      </c>
      <c r="B14" s="46" t="s">
        <v>157</v>
      </c>
      <c r="C14" s="81">
        <v>621</v>
      </c>
      <c r="D14" s="88"/>
      <c r="E14" s="80">
        <v>621</v>
      </c>
      <c r="F14" s="80"/>
      <c r="G14" s="89">
        <f t="shared" si="0"/>
        <v>100</v>
      </c>
    </row>
    <row r="15" spans="1:7" ht="56.25">
      <c r="A15" s="47" t="s">
        <v>158</v>
      </c>
      <c r="B15" s="46" t="s">
        <v>159</v>
      </c>
      <c r="C15" s="81">
        <v>-421</v>
      </c>
      <c r="D15" s="88"/>
      <c r="E15" s="80">
        <v>-421</v>
      </c>
      <c r="F15" s="80"/>
      <c r="G15" s="89">
        <v>100</v>
      </c>
    </row>
    <row r="16" spans="1:7" ht="56.25">
      <c r="A16" s="47" t="s">
        <v>160</v>
      </c>
      <c r="B16" s="46" t="s">
        <v>161</v>
      </c>
      <c r="C16" s="81">
        <v>-421</v>
      </c>
      <c r="D16" s="88"/>
      <c r="E16" s="80">
        <v>-421</v>
      </c>
      <c r="F16" s="80"/>
      <c r="G16" s="89">
        <v>100</v>
      </c>
    </row>
    <row r="17" spans="1:7" ht="37.5">
      <c r="A17" s="47" t="s">
        <v>162</v>
      </c>
      <c r="B17" s="46" t="s">
        <v>163</v>
      </c>
      <c r="C17" s="81">
        <v>819.9</v>
      </c>
      <c r="D17" s="88"/>
      <c r="E17" s="80">
        <v>-382.8</v>
      </c>
      <c r="F17" s="80"/>
      <c r="G17" s="89">
        <f t="shared" si="0"/>
        <v>-46.688620563483354</v>
      </c>
    </row>
    <row r="18" spans="1:7" ht="37.5">
      <c r="A18" s="47" t="s">
        <v>164</v>
      </c>
      <c r="B18" s="46" t="s">
        <v>165</v>
      </c>
      <c r="C18" s="81">
        <v>-14909.1</v>
      </c>
      <c r="D18" s="88"/>
      <c r="E18" s="80">
        <v>-15637.2</v>
      </c>
      <c r="F18" s="80"/>
      <c r="G18" s="89">
        <f t="shared" si="0"/>
        <v>104.88359458317404</v>
      </c>
    </row>
    <row r="19" spans="1:7" ht="37.5">
      <c r="A19" s="47" t="s">
        <v>166</v>
      </c>
      <c r="B19" s="46" t="s">
        <v>165</v>
      </c>
      <c r="C19" s="81">
        <v>-14909.1</v>
      </c>
      <c r="D19" s="88"/>
      <c r="E19" s="80">
        <v>-15637.2</v>
      </c>
      <c r="F19" s="80"/>
      <c r="G19" s="89">
        <f t="shared" si="0"/>
        <v>104.88359458317404</v>
      </c>
    </row>
    <row r="20" spans="1:7" ht="37.5">
      <c r="A20" s="47" t="s">
        <v>167</v>
      </c>
      <c r="B20" s="46" t="s">
        <v>37</v>
      </c>
      <c r="C20" s="81">
        <v>15729</v>
      </c>
      <c r="D20" s="88"/>
      <c r="E20" s="80">
        <v>15254.4</v>
      </c>
      <c r="F20" s="80"/>
      <c r="G20" s="89">
        <f t="shared" si="0"/>
        <v>96.9826435246996</v>
      </c>
    </row>
    <row r="21" spans="1:7" ht="37.5">
      <c r="A21" s="47" t="s">
        <v>168</v>
      </c>
      <c r="B21" s="46" t="s">
        <v>169</v>
      </c>
      <c r="C21" s="81">
        <v>15729</v>
      </c>
      <c r="D21" s="88"/>
      <c r="E21" s="80">
        <v>15254.4</v>
      </c>
      <c r="F21" s="80"/>
      <c r="G21" s="89">
        <f t="shared" si="0"/>
        <v>96.9826435246996</v>
      </c>
    </row>
    <row r="25" spans="1:5" ht="18.75">
      <c r="A25" s="1" t="s">
        <v>290</v>
      </c>
      <c r="B25" s="1"/>
      <c r="C25" s="1"/>
      <c r="D25" s="5"/>
      <c r="E25" s="1" t="s">
        <v>291</v>
      </c>
    </row>
  </sheetData>
  <sheetProtection/>
  <mergeCells count="4">
    <mergeCell ref="A5:G5"/>
    <mergeCell ref="C1:G1"/>
    <mergeCell ref="C2:G2"/>
    <mergeCell ref="C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="80" zoomScaleNormal="80" zoomScalePageLayoutView="0" workbookViewId="0" topLeftCell="A1">
      <selection activeCell="B3" sqref="B3:D3"/>
    </sheetView>
  </sheetViews>
  <sheetFormatPr defaultColWidth="9.140625" defaultRowHeight="15"/>
  <cols>
    <col min="1" max="1" width="5.8515625" style="1" customWidth="1"/>
    <col min="2" max="2" width="58.28125" style="1" customWidth="1"/>
    <col min="3" max="3" width="16.421875" style="5" customWidth="1"/>
    <col min="4" max="4" width="16.140625" style="5" customWidth="1"/>
    <col min="5" max="5" width="17.28125" style="0" customWidth="1"/>
  </cols>
  <sheetData>
    <row r="1" spans="2:4" ht="18.75">
      <c r="B1" s="222" t="s">
        <v>183</v>
      </c>
      <c r="C1" s="222"/>
      <c r="D1" s="222"/>
    </row>
    <row r="2" spans="2:4" ht="31.5" customHeight="1">
      <c r="B2" s="222" t="s">
        <v>292</v>
      </c>
      <c r="C2" s="222"/>
      <c r="D2" s="222"/>
    </row>
    <row r="3" spans="2:4" ht="18.75">
      <c r="B3" s="222" t="s">
        <v>555</v>
      </c>
      <c r="C3" s="222"/>
      <c r="D3" s="222"/>
    </row>
    <row r="4" spans="3:4" ht="18.75">
      <c r="C4" s="2"/>
      <c r="D4" s="3"/>
    </row>
    <row r="5" spans="3:4" ht="18.75">
      <c r="C5" s="2"/>
      <c r="D5" s="3"/>
    </row>
    <row r="6" spans="1:5" ht="51.75" customHeight="1">
      <c r="A6" s="245" t="s">
        <v>479</v>
      </c>
      <c r="B6" s="245"/>
      <c r="C6" s="245"/>
      <c r="D6" s="245"/>
      <c r="E6" s="245"/>
    </row>
    <row r="7" spans="3:5" ht="18.75">
      <c r="C7" s="4"/>
      <c r="E7" s="2" t="s">
        <v>34</v>
      </c>
    </row>
    <row r="8" spans="1:5" ht="118.5" customHeight="1">
      <c r="A8" s="13" t="s">
        <v>15</v>
      </c>
      <c r="B8" s="6" t="s">
        <v>59</v>
      </c>
      <c r="C8" s="7" t="s">
        <v>151</v>
      </c>
      <c r="D8" s="7" t="s">
        <v>181</v>
      </c>
      <c r="E8" s="77" t="s">
        <v>39</v>
      </c>
    </row>
    <row r="9" spans="1:5" ht="56.25">
      <c r="A9" s="10"/>
      <c r="B9" s="42" t="s">
        <v>116</v>
      </c>
      <c r="C9" s="82">
        <v>200</v>
      </c>
      <c r="D9" s="82">
        <v>200</v>
      </c>
      <c r="E9" s="78">
        <f>D9/C9*100</f>
        <v>100</v>
      </c>
    </row>
    <row r="10" spans="1:5" ht="18.75">
      <c r="A10" s="10"/>
      <c r="B10" s="42" t="s">
        <v>117</v>
      </c>
      <c r="C10" s="79"/>
      <c r="D10" s="79"/>
      <c r="E10" s="78"/>
    </row>
    <row r="11" spans="1:5" ht="18.75">
      <c r="A11" s="10"/>
      <c r="B11" s="42" t="s">
        <v>118</v>
      </c>
      <c r="C11" s="82">
        <v>621</v>
      </c>
      <c r="D11" s="82">
        <v>621</v>
      </c>
      <c r="E11" s="78">
        <f>D11/C11*100</f>
        <v>100</v>
      </c>
    </row>
    <row r="12" spans="1:5" ht="18.75">
      <c r="A12" s="10"/>
      <c r="B12" s="42" t="s">
        <v>119</v>
      </c>
      <c r="C12" s="79">
        <v>-421</v>
      </c>
      <c r="D12" s="79">
        <v>-421</v>
      </c>
      <c r="E12" s="78">
        <v>100</v>
      </c>
    </row>
    <row r="13" spans="1:4" ht="18.75">
      <c r="A13" s="16"/>
      <c r="B13" s="17"/>
      <c r="C13" s="18"/>
      <c r="D13" s="19"/>
    </row>
    <row r="14" spans="3:4" ht="18.75">
      <c r="C14" s="2"/>
      <c r="D14" s="2"/>
    </row>
    <row r="15" spans="1:5" ht="18.75" customHeight="1">
      <c r="A15" s="23"/>
      <c r="B15" s="20"/>
      <c r="C15" s="20"/>
      <c r="D15" s="224"/>
      <c r="E15" s="224"/>
    </row>
    <row r="16" spans="1:8" ht="18.75">
      <c r="A16" s="1" t="s">
        <v>290</v>
      </c>
      <c r="C16" s="1"/>
      <c r="E16" s="1" t="s">
        <v>291</v>
      </c>
      <c r="F16" s="5"/>
      <c r="G16" s="5"/>
      <c r="H16" s="5"/>
    </row>
    <row r="17" spans="3:4" ht="18.75">
      <c r="C17" s="2"/>
      <c r="D17" s="2"/>
    </row>
    <row r="18" spans="3:4" ht="18.75">
      <c r="C18" s="2"/>
      <c r="D18" s="2"/>
    </row>
    <row r="19" spans="3:4" ht="18.75">
      <c r="C19" s="2"/>
      <c r="D19" s="2"/>
    </row>
  </sheetData>
  <sheetProtection/>
  <mergeCells count="5">
    <mergeCell ref="B1:D1"/>
    <mergeCell ref="B2:D2"/>
    <mergeCell ref="D15:E15"/>
    <mergeCell ref="B3:D3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49.28125" style="1" customWidth="1"/>
    <col min="2" max="2" width="35.8515625" style="1" customWidth="1"/>
    <col min="3" max="3" width="16.421875" style="5" customWidth="1"/>
    <col min="4" max="4" width="24.00390625" style="5" customWidth="1"/>
  </cols>
  <sheetData>
    <row r="1" spans="2:4" ht="18.75">
      <c r="B1" s="222" t="s">
        <v>177</v>
      </c>
      <c r="C1" s="222"/>
      <c r="D1" s="222"/>
    </row>
    <row r="2" spans="2:4" ht="18.75">
      <c r="B2" s="222" t="s">
        <v>293</v>
      </c>
      <c r="C2" s="222"/>
      <c r="D2" s="222"/>
    </row>
    <row r="3" spans="2:4" ht="18.75">
      <c r="B3" s="222" t="s">
        <v>554</v>
      </c>
      <c r="C3" s="222"/>
      <c r="D3" s="222"/>
    </row>
    <row r="4" spans="3:4" ht="18.75">
      <c r="C4" s="2"/>
      <c r="D4" s="3"/>
    </row>
    <row r="5" spans="3:4" ht="18.75">
      <c r="C5" s="2"/>
      <c r="D5" s="3"/>
    </row>
    <row r="6" spans="1:4" ht="36" customHeight="1">
      <c r="A6" s="245" t="s">
        <v>478</v>
      </c>
      <c r="B6" s="245"/>
      <c r="C6" s="245"/>
      <c r="D6" s="245"/>
    </row>
    <row r="7" spans="2:4" ht="18.75">
      <c r="B7" s="2"/>
      <c r="C7" s="4"/>
      <c r="D7" s="5" t="s">
        <v>34</v>
      </c>
    </row>
    <row r="8" spans="1:4" ht="106.5" customHeight="1">
      <c r="A8" s="13" t="s">
        <v>184</v>
      </c>
      <c r="B8" s="6" t="s">
        <v>185</v>
      </c>
      <c r="C8" s="7" t="s">
        <v>181</v>
      </c>
      <c r="D8" s="77" t="s">
        <v>39</v>
      </c>
    </row>
    <row r="9" spans="1:4" ht="75">
      <c r="A9" s="97" t="s">
        <v>314</v>
      </c>
      <c r="B9" s="82">
        <v>0</v>
      </c>
      <c r="C9" s="82">
        <v>0</v>
      </c>
      <c r="D9" s="82">
        <v>0</v>
      </c>
    </row>
    <row r="10" spans="1:4" ht="18.75">
      <c r="A10" s="16"/>
      <c r="B10" s="17"/>
      <c r="C10" s="18"/>
      <c r="D10" s="19"/>
    </row>
    <row r="11" spans="3:4" ht="18.75">
      <c r="C11" s="2"/>
      <c r="D11" s="2"/>
    </row>
    <row r="12" spans="1:4" ht="18.75">
      <c r="A12" s="23"/>
      <c r="B12" s="20"/>
      <c r="C12" s="20"/>
      <c r="D12" s="93"/>
    </row>
    <row r="13" spans="1:4" ht="18.75">
      <c r="A13" s="1" t="s">
        <v>295</v>
      </c>
      <c r="D13" s="1" t="s">
        <v>291</v>
      </c>
    </row>
    <row r="14" spans="3:4" ht="18.75">
      <c r="C14" s="2"/>
      <c r="D14" s="2"/>
    </row>
    <row r="15" spans="3:4" ht="18.75">
      <c r="C15" s="2"/>
      <c r="D15" s="2"/>
    </row>
    <row r="16" spans="3:4" ht="18.75">
      <c r="C16" s="2"/>
      <c r="D16" s="2"/>
    </row>
  </sheetData>
  <sheetProtection/>
  <mergeCells count="4">
    <mergeCell ref="B1:D1"/>
    <mergeCell ref="B2:D2"/>
    <mergeCell ref="B3:D3"/>
    <mergeCell ref="A6:D6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zoomScale="70" zoomScaleNormal="70" zoomScalePageLayoutView="0" workbookViewId="0" topLeftCell="A1">
      <selection activeCell="E21" sqref="E21"/>
    </sheetView>
  </sheetViews>
  <sheetFormatPr defaultColWidth="9.140625" defaultRowHeight="15"/>
  <cols>
    <col min="1" max="1" width="4.8515625" style="0" customWidth="1"/>
    <col min="2" max="2" width="20.8515625" style="0" customWidth="1"/>
    <col min="3" max="3" width="64.140625" style="0" customWidth="1"/>
    <col min="4" max="4" width="16.8515625" style="0" customWidth="1"/>
    <col min="5" max="5" width="15.8515625" style="0" customWidth="1"/>
    <col min="6" max="6" width="18.7109375" style="0" customWidth="1"/>
  </cols>
  <sheetData>
    <row r="1" spans="4:6" ht="18.75">
      <c r="D1" s="222" t="s">
        <v>178</v>
      </c>
      <c r="E1" s="222"/>
      <c r="F1" s="222"/>
    </row>
    <row r="2" spans="4:6" ht="18.75">
      <c r="D2" s="222" t="s">
        <v>293</v>
      </c>
      <c r="E2" s="222"/>
      <c r="F2" s="222"/>
    </row>
    <row r="3" spans="4:6" ht="18.75">
      <c r="D3" s="222" t="s">
        <v>553</v>
      </c>
      <c r="E3" s="222"/>
      <c r="F3" s="222"/>
    </row>
    <row r="10" spans="1:4" ht="18.75">
      <c r="A10" s="246" t="s">
        <v>315</v>
      </c>
      <c r="B10" s="246"/>
      <c r="C10" s="246"/>
      <c r="D10" s="246"/>
    </row>
    <row r="11" spans="1:4" ht="18.75">
      <c r="A11" s="246" t="s">
        <v>170</v>
      </c>
      <c r="B11" s="246"/>
      <c r="C11" s="246"/>
      <c r="D11" s="246"/>
    </row>
    <row r="12" spans="1:4" ht="18.75">
      <c r="A12" s="246" t="s">
        <v>468</v>
      </c>
      <c r="B12" s="246"/>
      <c r="C12" s="246"/>
      <c r="D12" s="246"/>
    </row>
    <row r="13" spans="1:6" ht="18.75">
      <c r="A13" s="90"/>
      <c r="F13" s="23" t="s">
        <v>34</v>
      </c>
    </row>
    <row r="14" spans="1:6" ht="93.75">
      <c r="A14" s="47" t="s">
        <v>171</v>
      </c>
      <c r="B14" s="47" t="s">
        <v>172</v>
      </c>
      <c r="C14" s="47" t="s">
        <v>173</v>
      </c>
      <c r="D14" s="47" t="s">
        <v>180</v>
      </c>
      <c r="E14" s="77" t="s">
        <v>179</v>
      </c>
      <c r="F14" s="77" t="s">
        <v>39</v>
      </c>
    </row>
    <row r="15" spans="1:6" ht="37.5">
      <c r="A15" s="47"/>
      <c r="B15" s="47"/>
      <c r="C15" s="47" t="s">
        <v>316</v>
      </c>
      <c r="D15" s="98">
        <v>7494.8</v>
      </c>
      <c r="E15" s="98">
        <v>7194.8</v>
      </c>
      <c r="F15" s="78">
        <f aca="true" t="shared" si="0" ref="F15:F21">E15/D15*100</f>
        <v>95.99722474248813</v>
      </c>
    </row>
    <row r="16" spans="1:6" ht="18.75">
      <c r="A16" s="49">
        <v>1</v>
      </c>
      <c r="B16" s="49" t="s">
        <v>413</v>
      </c>
      <c r="C16" s="47" t="s">
        <v>469</v>
      </c>
      <c r="D16" s="99">
        <v>1801.3</v>
      </c>
      <c r="E16" s="100">
        <v>1801.3</v>
      </c>
      <c r="F16" s="78">
        <f t="shared" si="0"/>
        <v>100</v>
      </c>
    </row>
    <row r="17" spans="1:6" ht="56.25">
      <c r="A17" s="49">
        <v>2</v>
      </c>
      <c r="B17" s="49" t="s">
        <v>403</v>
      </c>
      <c r="C17" s="170" t="s">
        <v>470</v>
      </c>
      <c r="D17" s="99">
        <v>10.4</v>
      </c>
      <c r="E17" s="100">
        <v>10</v>
      </c>
      <c r="F17" s="78">
        <f t="shared" si="0"/>
        <v>96.15384615384615</v>
      </c>
    </row>
    <row r="18" spans="1:6" ht="56.25">
      <c r="A18" s="49">
        <v>3</v>
      </c>
      <c r="B18" s="49" t="s">
        <v>471</v>
      </c>
      <c r="C18" s="143" t="s">
        <v>472</v>
      </c>
      <c r="D18" s="99">
        <v>370.2</v>
      </c>
      <c r="E18" s="100">
        <v>70.7</v>
      </c>
      <c r="F18" s="78">
        <f t="shared" si="0"/>
        <v>19.097784981091305</v>
      </c>
    </row>
    <row r="19" spans="1:6" ht="94.5" customHeight="1">
      <c r="A19" s="49">
        <v>4</v>
      </c>
      <c r="B19" s="49" t="s">
        <v>385</v>
      </c>
      <c r="C19" s="176" t="s">
        <v>477</v>
      </c>
      <c r="D19" s="99">
        <v>25.1</v>
      </c>
      <c r="E19" s="100">
        <v>25</v>
      </c>
      <c r="F19" s="78">
        <f t="shared" si="0"/>
        <v>99.601593625498</v>
      </c>
    </row>
    <row r="20" spans="1:6" ht="93.75">
      <c r="A20" s="49">
        <v>5</v>
      </c>
      <c r="B20" s="49" t="s">
        <v>475</v>
      </c>
      <c r="C20" s="176" t="s">
        <v>476</v>
      </c>
      <c r="D20" s="99">
        <v>5285.8</v>
      </c>
      <c r="E20" s="100">
        <v>5285.8</v>
      </c>
      <c r="F20" s="78">
        <f t="shared" si="0"/>
        <v>100</v>
      </c>
    </row>
    <row r="21" spans="1:6" ht="75">
      <c r="A21" s="49">
        <v>6</v>
      </c>
      <c r="B21" s="91" t="s">
        <v>473</v>
      </c>
      <c r="C21" s="35" t="s">
        <v>474</v>
      </c>
      <c r="D21" s="100">
        <v>2</v>
      </c>
      <c r="E21" s="100">
        <v>2</v>
      </c>
      <c r="F21" s="78">
        <f t="shared" si="0"/>
        <v>100</v>
      </c>
    </row>
    <row r="22" ht="18.75">
      <c r="A22" s="90"/>
    </row>
    <row r="23" ht="18.75">
      <c r="A23" s="90"/>
    </row>
    <row r="25" spans="1:6" ht="18.75">
      <c r="A25" s="1" t="s">
        <v>295</v>
      </c>
      <c r="B25" s="1"/>
      <c r="C25" s="1"/>
      <c r="D25" s="5"/>
      <c r="E25" s="1"/>
      <c r="F25" s="167" t="s">
        <v>291</v>
      </c>
    </row>
  </sheetData>
  <sheetProtection/>
  <mergeCells count="6">
    <mergeCell ref="A10:D10"/>
    <mergeCell ref="A11:D11"/>
    <mergeCell ref="A12:D12"/>
    <mergeCell ref="D1:F1"/>
    <mergeCell ref="D2:F2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jhz</cp:lastModifiedBy>
  <cp:lastPrinted>2019-06-24T09:38:51Z</cp:lastPrinted>
  <dcterms:created xsi:type="dcterms:W3CDTF">2012-03-26T11:02:55Z</dcterms:created>
  <dcterms:modified xsi:type="dcterms:W3CDTF">2019-06-24T09:41:53Z</dcterms:modified>
  <cp:category/>
  <cp:version/>
  <cp:contentType/>
  <cp:contentStatus/>
</cp:coreProperties>
</file>